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hidePivotFieldList="1" defaultThemeVersion="124226"/>
  <mc:AlternateContent xmlns:mc="http://schemas.openxmlformats.org/markup-compatibility/2006">
    <mc:Choice Requires="x15">
      <x15ac:absPath xmlns:x15ac="http://schemas.microsoft.com/office/spreadsheetml/2010/11/ac" url="Z:\Gestión del Riesgo\"/>
    </mc:Choice>
  </mc:AlternateContent>
  <xr:revisionPtr revIDLastSave="0" documentId="13_ncr:1_{5B81EEBC-F794-46C8-AD8D-19078A90FBA0}" xr6:coauthVersionLast="47" xr6:coauthVersionMax="47" xr10:uidLastSave="{00000000-0000-0000-0000-000000000000}"/>
  <bookViews>
    <workbookView xWindow="-23148" yWindow="-108" windowWidth="23256" windowHeight="12576" xr2:uid="{00000000-000D-0000-FFFF-FFFF00000000}"/>
  </bookViews>
  <sheets>
    <sheet name="Mapa" sheetId="42" r:id="rId1"/>
    <sheet name="Analisis Riesgos" sheetId="43" r:id="rId2"/>
    <sheet name="Analisis Materialización" sheetId="44" r:id="rId3"/>
    <sheet name="DATOS" sheetId="45" r:id="rId4"/>
  </sheets>
  <definedNames>
    <definedName name="_xlnm._FilterDatabase" localSheetId="0" hidden="1">Mapa!$C$10:$AP$339</definedName>
    <definedName name="_xlnm.Print_Area" localSheetId="0">Mapa!$A$1:$AQ$204</definedName>
  </definedNames>
  <calcPr calcId="191029"/>
  <pivotCaches>
    <pivotCache cacheId="0" r:id="rId5"/>
    <pivotCache cacheId="1" r:id="rId6"/>
    <pivotCache cacheId="10" r:id="rId7"/>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210" i="42" l="1"/>
  <c r="R210" i="42" s="1"/>
  <c r="Q209" i="42"/>
  <c r="R209" i="42" s="1"/>
  <c r="Q208" i="42"/>
  <c r="R208" i="42" s="1"/>
  <c r="S208" i="42" s="1"/>
  <c r="T208" i="42" s="1"/>
  <c r="N208" i="42"/>
  <c r="R207" i="42"/>
  <c r="Q207" i="42"/>
  <c r="Q206" i="42"/>
  <c r="R206" i="42" s="1"/>
  <c r="Q205" i="42"/>
  <c r="R205" i="42" s="1"/>
  <c r="S205" i="42" s="1"/>
  <c r="T205" i="42" s="1"/>
  <c r="N205" i="42"/>
  <c r="X208" i="42" l="1"/>
  <c r="Z208" i="42" s="1"/>
  <c r="AB208" i="42" s="1"/>
  <c r="W208" i="42"/>
  <c r="Y208" i="42" s="1"/>
  <c r="AA208" i="42" s="1"/>
  <c r="AC208" i="42" s="1"/>
  <c r="AD208" i="42" s="1"/>
  <c r="X205" i="42"/>
  <c r="Z205" i="42" s="1"/>
  <c r="AB205" i="42" s="1"/>
  <c r="W205" i="42"/>
  <c r="Y205" i="42" s="1"/>
  <c r="AA205" i="42" s="1"/>
  <c r="AC205" i="42" s="1"/>
  <c r="AD205" i="42" s="1"/>
  <c r="Q71" i="42" l="1"/>
  <c r="R71" i="42" s="1"/>
  <c r="N71" i="42"/>
  <c r="S71" i="42" l="1"/>
  <c r="T71" i="42" s="1"/>
  <c r="W71" i="42" l="1"/>
  <c r="Y71" i="42" s="1"/>
  <c r="AA71" i="42" s="1"/>
  <c r="X71" i="42"/>
  <c r="Z71" i="42" s="1"/>
  <c r="AB71" i="42" s="1"/>
  <c r="AC71" i="42" l="1"/>
  <c r="AD71" i="42" s="1"/>
  <c r="Q339" i="42"/>
  <c r="R339" i="42" s="1"/>
  <c r="Q338" i="42"/>
  <c r="R338" i="42" s="1"/>
  <c r="Q337" i="42"/>
  <c r="R337" i="42" s="1"/>
  <c r="N337" i="42"/>
  <c r="Q336" i="42"/>
  <c r="R336" i="42" s="1"/>
  <c r="Q335" i="42"/>
  <c r="R335" i="42" s="1"/>
  <c r="Q334" i="42"/>
  <c r="R334" i="42" s="1"/>
  <c r="N334" i="42"/>
  <c r="Q333" i="42"/>
  <c r="R333" i="42" s="1"/>
  <c r="Q332" i="42"/>
  <c r="R332" i="42" s="1"/>
  <c r="Q331" i="42"/>
  <c r="R331" i="42" s="1"/>
  <c r="N331" i="42"/>
  <c r="Q330" i="42"/>
  <c r="R330" i="42" s="1"/>
  <c r="Q329" i="42"/>
  <c r="R329" i="42" s="1"/>
  <c r="Q328" i="42"/>
  <c r="R328" i="42" s="1"/>
  <c r="N328" i="42"/>
  <c r="Q327" i="42"/>
  <c r="R327" i="42" s="1"/>
  <c r="Q326" i="42"/>
  <c r="R326" i="42" s="1"/>
  <c r="Q325" i="42"/>
  <c r="R325" i="42" s="1"/>
  <c r="N325" i="42"/>
  <c r="Q324" i="42"/>
  <c r="R324" i="42" s="1"/>
  <c r="Q323" i="42"/>
  <c r="R323" i="42" s="1"/>
  <c r="Q322" i="42"/>
  <c r="R322" i="42" s="1"/>
  <c r="N322" i="42"/>
  <c r="Q321" i="42"/>
  <c r="R321" i="42" s="1"/>
  <c r="Q320" i="42"/>
  <c r="R320" i="42" s="1"/>
  <c r="Q319" i="42"/>
  <c r="R319" i="42" s="1"/>
  <c r="N319" i="42"/>
  <c r="Q318" i="42"/>
  <c r="R318" i="42" s="1"/>
  <c r="Q317" i="42"/>
  <c r="R317" i="42" s="1"/>
  <c r="Q316" i="42"/>
  <c r="R316" i="42" s="1"/>
  <c r="N316" i="42"/>
  <c r="Q315" i="42"/>
  <c r="R315" i="42" s="1"/>
  <c r="Q314" i="42"/>
  <c r="R314" i="42" s="1"/>
  <c r="Q313" i="42"/>
  <c r="R313" i="42" s="1"/>
  <c r="N313" i="42"/>
  <c r="Q312" i="42"/>
  <c r="R312" i="42" s="1"/>
  <c r="Q311" i="42"/>
  <c r="R311" i="42" s="1"/>
  <c r="Q310" i="42"/>
  <c r="R310" i="42" s="1"/>
  <c r="N310" i="42"/>
  <c r="Q309" i="42"/>
  <c r="R309" i="42" s="1"/>
  <c r="Q308" i="42"/>
  <c r="R308" i="42" s="1"/>
  <c r="Q307" i="42"/>
  <c r="R307" i="42" s="1"/>
  <c r="N307" i="42"/>
  <c r="Q306" i="42"/>
  <c r="R306" i="42" s="1"/>
  <c r="Q305" i="42"/>
  <c r="R305" i="42" s="1"/>
  <c r="Q304" i="42"/>
  <c r="R304" i="42" s="1"/>
  <c r="N304" i="42"/>
  <c r="Q303" i="42"/>
  <c r="R303" i="42" s="1"/>
  <c r="Q302" i="42"/>
  <c r="R302" i="42" s="1"/>
  <c r="Q301" i="42"/>
  <c r="R301" i="42" s="1"/>
  <c r="N301" i="42"/>
  <c r="Q300" i="42"/>
  <c r="R300" i="42" s="1"/>
  <c r="Q299" i="42"/>
  <c r="R299" i="42" s="1"/>
  <c r="Q298" i="42"/>
  <c r="R298" i="42" s="1"/>
  <c r="N298" i="42"/>
  <c r="Q297" i="42"/>
  <c r="R297" i="42" s="1"/>
  <c r="Q296" i="42"/>
  <c r="R296" i="42" s="1"/>
  <c r="Q295" i="42"/>
  <c r="R295" i="42" s="1"/>
  <c r="N295" i="42"/>
  <c r="Q294" i="42"/>
  <c r="R294" i="42" s="1"/>
  <c r="Q293" i="42"/>
  <c r="R293" i="42" s="1"/>
  <c r="Q292" i="42"/>
  <c r="R292" i="42" s="1"/>
  <c r="N292" i="42"/>
  <c r="Q291" i="42"/>
  <c r="R291" i="42" s="1"/>
  <c r="Q290" i="42"/>
  <c r="R290" i="42" s="1"/>
  <c r="Q289" i="42"/>
  <c r="R289" i="42" s="1"/>
  <c r="N289" i="42"/>
  <c r="Q288" i="42"/>
  <c r="R288" i="42" s="1"/>
  <c r="Q287" i="42"/>
  <c r="R287" i="42" s="1"/>
  <c r="Q286" i="42"/>
  <c r="R286" i="42" s="1"/>
  <c r="N286" i="42"/>
  <c r="Q285" i="42"/>
  <c r="R285" i="42" s="1"/>
  <c r="Q284" i="42"/>
  <c r="R284" i="42" s="1"/>
  <c r="Q283" i="42"/>
  <c r="R283" i="42" s="1"/>
  <c r="N283" i="42"/>
  <c r="Q282" i="42"/>
  <c r="R282" i="42" s="1"/>
  <c r="Q281" i="42"/>
  <c r="R281" i="42" s="1"/>
  <c r="Q280" i="42"/>
  <c r="R280" i="42" s="1"/>
  <c r="N280" i="42"/>
  <c r="Q279" i="42"/>
  <c r="R279" i="42" s="1"/>
  <c r="Q278" i="42"/>
  <c r="R278" i="42" s="1"/>
  <c r="Q277" i="42"/>
  <c r="R277" i="42" s="1"/>
  <c r="N277" i="42"/>
  <c r="Q276" i="42"/>
  <c r="R276" i="42" s="1"/>
  <c r="Q275" i="42"/>
  <c r="R275" i="42" s="1"/>
  <c r="Q274" i="42"/>
  <c r="R274" i="42" s="1"/>
  <c r="N274" i="42"/>
  <c r="Q273" i="42"/>
  <c r="R273" i="42" s="1"/>
  <c r="Q272" i="42"/>
  <c r="R272" i="42" s="1"/>
  <c r="Q271" i="42"/>
  <c r="R271" i="42" s="1"/>
  <c r="N271" i="42"/>
  <c r="Q270" i="42"/>
  <c r="R270" i="42" s="1"/>
  <c r="Q269" i="42"/>
  <c r="R269" i="42" s="1"/>
  <c r="Q268" i="42"/>
  <c r="R268" i="42" s="1"/>
  <c r="N268" i="42"/>
  <c r="Q267" i="42"/>
  <c r="R267" i="42" s="1"/>
  <c r="Q266" i="42"/>
  <c r="R266" i="42" s="1"/>
  <c r="Q265" i="42"/>
  <c r="R265" i="42" s="1"/>
  <c r="N265" i="42"/>
  <c r="Q264" i="42"/>
  <c r="R264" i="42" s="1"/>
  <c r="Q263" i="42"/>
  <c r="R263" i="42" s="1"/>
  <c r="Q262" i="42"/>
  <c r="R262" i="42" s="1"/>
  <c r="N262" i="42"/>
  <c r="Q261" i="42"/>
  <c r="R261" i="42" s="1"/>
  <c r="Q260" i="42"/>
  <c r="R260" i="42" s="1"/>
  <c r="Q259" i="42"/>
  <c r="R259" i="42" s="1"/>
  <c r="N259" i="42"/>
  <c r="Q258" i="42"/>
  <c r="R258" i="42" s="1"/>
  <c r="Q257" i="42"/>
  <c r="R257" i="42" s="1"/>
  <c r="Q256" i="42"/>
  <c r="R256" i="42" s="1"/>
  <c r="N256" i="42"/>
  <c r="Q255" i="42"/>
  <c r="R255" i="42" s="1"/>
  <c r="Q254" i="42"/>
  <c r="R254" i="42" s="1"/>
  <c r="Q253" i="42"/>
  <c r="R253" i="42" s="1"/>
  <c r="N253" i="42"/>
  <c r="Q252" i="42"/>
  <c r="R252" i="42" s="1"/>
  <c r="Q251" i="42"/>
  <c r="R251" i="42" s="1"/>
  <c r="Q250" i="42"/>
  <c r="R250" i="42" s="1"/>
  <c r="N250" i="42"/>
  <c r="Q249" i="42"/>
  <c r="R249" i="42" s="1"/>
  <c r="Q248" i="42"/>
  <c r="R248" i="42" s="1"/>
  <c r="Q247" i="42"/>
  <c r="R247" i="42" s="1"/>
  <c r="N247" i="42"/>
  <c r="Q246" i="42"/>
  <c r="R246" i="42" s="1"/>
  <c r="Q245" i="42"/>
  <c r="R245" i="42" s="1"/>
  <c r="Q244" i="42"/>
  <c r="R244" i="42" s="1"/>
  <c r="N244" i="42"/>
  <c r="Q243" i="42"/>
  <c r="R243" i="42" s="1"/>
  <c r="Q242" i="42"/>
  <c r="R242" i="42" s="1"/>
  <c r="Q241" i="42"/>
  <c r="R241" i="42" s="1"/>
  <c r="N241" i="42"/>
  <c r="Q240" i="42"/>
  <c r="R240" i="42" s="1"/>
  <c r="Q239" i="42"/>
  <c r="R239" i="42" s="1"/>
  <c r="Q238" i="42"/>
  <c r="R238" i="42" s="1"/>
  <c r="N238" i="42"/>
  <c r="Q237" i="42"/>
  <c r="R237" i="42" s="1"/>
  <c r="Q236" i="42"/>
  <c r="R236" i="42" s="1"/>
  <c r="Q235" i="42"/>
  <c r="R235" i="42" s="1"/>
  <c r="N235" i="42"/>
  <c r="Q234" i="42"/>
  <c r="R234" i="42" s="1"/>
  <c r="Q233" i="42"/>
  <c r="R233" i="42" s="1"/>
  <c r="Q232" i="42"/>
  <c r="R232" i="42" s="1"/>
  <c r="N232" i="42"/>
  <c r="Q231" i="42"/>
  <c r="R231" i="42" s="1"/>
  <c r="Q230" i="42"/>
  <c r="R230" i="42" s="1"/>
  <c r="Q229" i="42"/>
  <c r="R229" i="42" s="1"/>
  <c r="N229" i="42"/>
  <c r="Q228" i="42"/>
  <c r="R228" i="42" s="1"/>
  <c r="Q227" i="42"/>
  <c r="R227" i="42" s="1"/>
  <c r="Q226" i="42"/>
  <c r="R226" i="42" s="1"/>
  <c r="N226" i="42"/>
  <c r="Q225" i="42"/>
  <c r="R225" i="42" s="1"/>
  <c r="Q224" i="42"/>
  <c r="R224" i="42" s="1"/>
  <c r="Q223" i="42"/>
  <c r="R223" i="42" s="1"/>
  <c r="N223" i="42"/>
  <c r="Q222" i="42"/>
  <c r="R222" i="42" s="1"/>
  <c r="Q221" i="42"/>
  <c r="R221" i="42" s="1"/>
  <c r="Q220" i="42"/>
  <c r="R220" i="42" s="1"/>
  <c r="N220" i="42"/>
  <c r="Q219" i="42"/>
  <c r="R219" i="42" s="1"/>
  <c r="Q218" i="42"/>
  <c r="R218" i="42" s="1"/>
  <c r="Q217" i="42"/>
  <c r="R217" i="42" s="1"/>
  <c r="N217" i="42"/>
  <c r="Q216" i="42"/>
  <c r="R216" i="42" s="1"/>
  <c r="Q215" i="42"/>
  <c r="R215" i="42" s="1"/>
  <c r="Q214" i="42"/>
  <c r="R214" i="42" s="1"/>
  <c r="N214" i="42"/>
  <c r="Q213" i="42"/>
  <c r="R213" i="42" s="1"/>
  <c r="Q212" i="42"/>
  <c r="R212" i="42" s="1"/>
  <c r="Q211" i="42"/>
  <c r="R211" i="42" s="1"/>
  <c r="N211" i="42"/>
  <c r="Q204" i="42"/>
  <c r="R204" i="42" s="1"/>
  <c r="Q203" i="42"/>
  <c r="R203" i="42" s="1"/>
  <c r="Q202" i="42"/>
  <c r="R202" i="42" s="1"/>
  <c r="N202" i="42"/>
  <c r="Q201" i="42"/>
  <c r="R201" i="42" s="1"/>
  <c r="Q200" i="42"/>
  <c r="R200" i="42" s="1"/>
  <c r="Q199" i="42"/>
  <c r="R199" i="42" s="1"/>
  <c r="N199" i="42"/>
  <c r="Q198" i="42"/>
  <c r="R198" i="42" s="1"/>
  <c r="Q197" i="42"/>
  <c r="R197" i="42" s="1"/>
  <c r="Q196" i="42"/>
  <c r="R196" i="42" s="1"/>
  <c r="N196" i="42"/>
  <c r="Q195" i="42"/>
  <c r="R195" i="42" s="1"/>
  <c r="Q194" i="42"/>
  <c r="R194" i="42" s="1"/>
  <c r="Q193" i="42"/>
  <c r="R193" i="42" s="1"/>
  <c r="N193" i="42"/>
  <c r="Q192" i="42"/>
  <c r="R192" i="42" s="1"/>
  <c r="Q191" i="42"/>
  <c r="R191" i="42" s="1"/>
  <c r="Q190" i="42"/>
  <c r="R190" i="42" s="1"/>
  <c r="N190" i="42"/>
  <c r="Q189" i="42"/>
  <c r="R189" i="42" s="1"/>
  <c r="Q188" i="42"/>
  <c r="R188" i="42" s="1"/>
  <c r="Q187" i="42"/>
  <c r="R187" i="42" s="1"/>
  <c r="N187" i="42"/>
  <c r="Q186" i="42"/>
  <c r="R186" i="42" s="1"/>
  <c r="Q185" i="42"/>
  <c r="R185" i="42" s="1"/>
  <c r="Q184" i="42"/>
  <c r="R184" i="42" s="1"/>
  <c r="N184" i="42"/>
  <c r="Q183" i="42"/>
  <c r="R183" i="42" s="1"/>
  <c r="Q182" i="42"/>
  <c r="R182" i="42" s="1"/>
  <c r="Q181" i="42"/>
  <c r="R181" i="42" s="1"/>
  <c r="N181" i="42"/>
  <c r="Q180" i="42"/>
  <c r="R180" i="42" s="1"/>
  <c r="Q179" i="42"/>
  <c r="R179" i="42" s="1"/>
  <c r="Q178" i="42"/>
  <c r="R178" i="42" s="1"/>
  <c r="N178" i="42"/>
  <c r="Q177" i="42"/>
  <c r="R177" i="42" s="1"/>
  <c r="Q176" i="42"/>
  <c r="R176" i="42" s="1"/>
  <c r="Q175" i="42"/>
  <c r="R175" i="42" s="1"/>
  <c r="N175" i="42"/>
  <c r="Q174" i="42"/>
  <c r="R174" i="42" s="1"/>
  <c r="Q173" i="42"/>
  <c r="R173" i="42" s="1"/>
  <c r="Q172" i="42"/>
  <c r="R172" i="42" s="1"/>
  <c r="N172" i="42"/>
  <c r="Q171" i="42"/>
  <c r="R171" i="42" s="1"/>
  <c r="Q170" i="42"/>
  <c r="R170" i="42" s="1"/>
  <c r="Q169" i="42"/>
  <c r="R169" i="42" s="1"/>
  <c r="N169" i="42"/>
  <c r="Q168" i="42"/>
  <c r="R168" i="42" s="1"/>
  <c r="Q167" i="42"/>
  <c r="R167" i="42" s="1"/>
  <c r="Q166" i="42"/>
  <c r="R166" i="42" s="1"/>
  <c r="N166" i="42"/>
  <c r="Q165" i="42"/>
  <c r="R165" i="42" s="1"/>
  <c r="Q164" i="42"/>
  <c r="R164" i="42" s="1"/>
  <c r="Q163" i="42"/>
  <c r="R163" i="42" s="1"/>
  <c r="N163" i="42"/>
  <c r="Q162" i="42"/>
  <c r="R162" i="42" s="1"/>
  <c r="Q161" i="42"/>
  <c r="R161" i="42" s="1"/>
  <c r="Q160" i="42"/>
  <c r="R160" i="42" s="1"/>
  <c r="N160" i="42"/>
  <c r="Q159" i="42"/>
  <c r="R159" i="42" s="1"/>
  <c r="Q158" i="42"/>
  <c r="R158" i="42" s="1"/>
  <c r="Q157" i="42"/>
  <c r="R157" i="42" s="1"/>
  <c r="N157" i="42"/>
  <c r="Q156" i="42"/>
  <c r="R156" i="42" s="1"/>
  <c r="Q155" i="42"/>
  <c r="R155" i="42" s="1"/>
  <c r="Q154" i="42"/>
  <c r="R154" i="42" s="1"/>
  <c r="N154" i="42"/>
  <c r="Q153" i="42"/>
  <c r="R153" i="42" s="1"/>
  <c r="Q152" i="42"/>
  <c r="R152" i="42" s="1"/>
  <c r="Q151" i="42"/>
  <c r="R151" i="42" s="1"/>
  <c r="Q150" i="42"/>
  <c r="R150" i="42" s="1"/>
  <c r="Q149" i="42"/>
  <c r="R149" i="42" s="1"/>
  <c r="Q148" i="42"/>
  <c r="R148" i="42" s="1"/>
  <c r="Q147" i="42"/>
  <c r="R147" i="42" s="1"/>
  <c r="Q146" i="42"/>
  <c r="R146" i="42" s="1"/>
  <c r="Q145" i="42"/>
  <c r="R145" i="42" s="1"/>
  <c r="Q144" i="42"/>
  <c r="R144" i="42" s="1"/>
  <c r="Q143" i="42"/>
  <c r="R143" i="42" s="1"/>
  <c r="Q142" i="42"/>
  <c r="R142" i="42" s="1"/>
  <c r="Q141" i="42"/>
  <c r="R141" i="42" s="1"/>
  <c r="Q140" i="42"/>
  <c r="R140" i="42" s="1"/>
  <c r="N140" i="42"/>
  <c r="Q139" i="42"/>
  <c r="R139" i="42" s="1"/>
  <c r="Q138" i="42"/>
  <c r="R138" i="42" s="1"/>
  <c r="Q137" i="42"/>
  <c r="R137" i="42" s="1"/>
  <c r="Q136" i="42"/>
  <c r="R136" i="42" s="1"/>
  <c r="Q135" i="42"/>
  <c r="R135" i="42" s="1"/>
  <c r="Q134" i="42"/>
  <c r="R134" i="42" s="1"/>
  <c r="Q133" i="42"/>
  <c r="R133" i="42" s="1"/>
  <c r="Q132" i="42"/>
  <c r="R132" i="42" s="1"/>
  <c r="Q131" i="42"/>
  <c r="R131" i="42" s="1"/>
  <c r="Q130" i="42"/>
  <c r="R130" i="42" s="1"/>
  <c r="Q129" i="42"/>
  <c r="R129" i="42" s="1"/>
  <c r="Q128" i="42"/>
  <c r="R128" i="42" s="1"/>
  <c r="Q127" i="42"/>
  <c r="R127" i="42" s="1"/>
  <c r="Q126" i="42"/>
  <c r="R126" i="42" s="1"/>
  <c r="Q125" i="42"/>
  <c r="R125" i="42" s="1"/>
  <c r="Q124" i="42"/>
  <c r="R124" i="42" s="1"/>
  <c r="Q123" i="42"/>
  <c r="R123" i="42" s="1"/>
  <c r="N123" i="42"/>
  <c r="Q122" i="42"/>
  <c r="R122" i="42" s="1"/>
  <c r="Q121" i="42"/>
  <c r="R121" i="42" s="1"/>
  <c r="Q120" i="42"/>
  <c r="R120" i="42" s="1"/>
  <c r="Q119" i="42"/>
  <c r="R119" i="42" s="1"/>
  <c r="Q118" i="42"/>
  <c r="R118" i="42" s="1"/>
  <c r="Q117" i="42"/>
  <c r="R117" i="42" s="1"/>
  <c r="Q116" i="42"/>
  <c r="R116" i="42" s="1"/>
  <c r="Q115" i="42"/>
  <c r="R115" i="42" s="1"/>
  <c r="Q114" i="42"/>
  <c r="R114" i="42" s="1"/>
  <c r="Q113" i="42"/>
  <c r="R113" i="42" s="1"/>
  <c r="N113" i="42"/>
  <c r="Q112" i="42"/>
  <c r="R112" i="42" s="1"/>
  <c r="Q111" i="42"/>
  <c r="R111" i="42" s="1"/>
  <c r="Q110" i="42"/>
  <c r="R110" i="42" s="1"/>
  <c r="N110" i="42"/>
  <c r="Q109" i="42"/>
  <c r="R109" i="42" s="1"/>
  <c r="Q108" i="42"/>
  <c r="R108" i="42" s="1"/>
  <c r="Q107" i="42"/>
  <c r="R107" i="42" s="1"/>
  <c r="N107" i="42"/>
  <c r="Q106" i="42"/>
  <c r="R106" i="42" s="1"/>
  <c r="Q105" i="42"/>
  <c r="R105" i="42" s="1"/>
  <c r="Q104" i="42"/>
  <c r="R104" i="42" s="1"/>
  <c r="N104" i="42"/>
  <c r="Q103" i="42"/>
  <c r="R103" i="42" s="1"/>
  <c r="Q102" i="42"/>
  <c r="R102" i="42" s="1"/>
  <c r="Q101" i="42"/>
  <c r="R101" i="42" s="1"/>
  <c r="N101" i="42"/>
  <c r="Q100" i="42"/>
  <c r="R100" i="42" s="1"/>
  <c r="Q99" i="42"/>
  <c r="R99" i="42" s="1"/>
  <c r="Q98" i="42"/>
  <c r="R98" i="42" s="1"/>
  <c r="N98" i="42"/>
  <c r="Q97" i="42"/>
  <c r="R97" i="42" s="1"/>
  <c r="Q96" i="42"/>
  <c r="R96" i="42" s="1"/>
  <c r="Q95" i="42"/>
  <c r="R95" i="42" s="1"/>
  <c r="N95" i="42"/>
  <c r="Q94" i="42"/>
  <c r="R94" i="42" s="1"/>
  <c r="Q93" i="42"/>
  <c r="R93" i="42" s="1"/>
  <c r="Q92" i="42"/>
  <c r="R92" i="42" s="1"/>
  <c r="N92" i="42"/>
  <c r="Q91" i="42"/>
  <c r="R91" i="42" s="1"/>
  <c r="Q90" i="42"/>
  <c r="R90" i="42" s="1"/>
  <c r="Q89" i="42"/>
  <c r="R89" i="42" s="1"/>
  <c r="N89" i="42"/>
  <c r="Q88" i="42"/>
  <c r="R88" i="42" s="1"/>
  <c r="Q87" i="42"/>
  <c r="R87" i="42" s="1"/>
  <c r="Q86" i="42"/>
  <c r="R86" i="42" s="1"/>
  <c r="N86" i="42"/>
  <c r="Q85" i="42"/>
  <c r="R85" i="42" s="1"/>
  <c r="Q84" i="42"/>
  <c r="R84" i="42" s="1"/>
  <c r="Q83" i="42"/>
  <c r="R83" i="42" s="1"/>
  <c r="N83" i="42"/>
  <c r="Q82" i="42"/>
  <c r="R82" i="42" s="1"/>
  <c r="Q81" i="42"/>
  <c r="R81" i="42" s="1"/>
  <c r="Q80" i="42"/>
  <c r="R80" i="42" s="1"/>
  <c r="N80" i="42"/>
  <c r="Q79" i="42"/>
  <c r="R79" i="42" s="1"/>
  <c r="Q78" i="42"/>
  <c r="R78" i="42" s="1"/>
  <c r="Q77" i="42"/>
  <c r="R77" i="42" s="1"/>
  <c r="N77" i="42"/>
  <c r="Q76" i="42"/>
  <c r="R76" i="42" s="1"/>
  <c r="Q75" i="42"/>
  <c r="R75" i="42" s="1"/>
  <c r="N75" i="42"/>
  <c r="Q74" i="42"/>
  <c r="R74" i="42" s="1"/>
  <c r="Q73" i="42"/>
  <c r="R73" i="42" s="1"/>
  <c r="Q72" i="42"/>
  <c r="R72" i="42" s="1"/>
  <c r="N72" i="42"/>
  <c r="Q70" i="42"/>
  <c r="R70" i="42" s="1"/>
  <c r="Q69" i="42"/>
  <c r="R69" i="42" s="1"/>
  <c r="Q68" i="42"/>
  <c r="R68" i="42" s="1"/>
  <c r="N68" i="42"/>
  <c r="Q67" i="42"/>
  <c r="R67" i="42" s="1"/>
  <c r="Q66" i="42"/>
  <c r="R66" i="42" s="1"/>
  <c r="Q65" i="42"/>
  <c r="R65" i="42" s="1"/>
  <c r="N65" i="42"/>
  <c r="Q64" i="42"/>
  <c r="R64" i="42" s="1"/>
  <c r="Q63" i="42"/>
  <c r="R63" i="42" s="1"/>
  <c r="Q62" i="42"/>
  <c r="R62" i="42" s="1"/>
  <c r="N62" i="42"/>
  <c r="Q61" i="42"/>
  <c r="R61" i="42" s="1"/>
  <c r="Q60" i="42"/>
  <c r="R60" i="42" s="1"/>
  <c r="Q59" i="42"/>
  <c r="R59" i="42" s="1"/>
  <c r="N59" i="42"/>
  <c r="Q58" i="42"/>
  <c r="R58" i="42" s="1"/>
  <c r="Q57" i="42"/>
  <c r="R57" i="42" s="1"/>
  <c r="Q56" i="42"/>
  <c r="R56" i="42" s="1"/>
  <c r="Q55" i="42"/>
  <c r="R55" i="42" s="1"/>
  <c r="N55" i="42"/>
  <c r="Q54" i="42"/>
  <c r="R54" i="42" s="1"/>
  <c r="Q53" i="42"/>
  <c r="R53" i="42" s="1"/>
  <c r="Q52" i="42"/>
  <c r="R52" i="42" s="1"/>
  <c r="N52" i="42"/>
  <c r="Q51" i="42"/>
  <c r="R51" i="42" s="1"/>
  <c r="Q50" i="42"/>
  <c r="R50" i="42" s="1"/>
  <c r="Q49" i="42"/>
  <c r="R49" i="42" s="1"/>
  <c r="N49" i="42"/>
  <c r="Q48" i="42"/>
  <c r="R48" i="42" s="1"/>
  <c r="Q47" i="42"/>
  <c r="R47" i="42" s="1"/>
  <c r="Q46" i="42"/>
  <c r="R46" i="42" s="1"/>
  <c r="N46" i="42"/>
  <c r="Q45" i="42"/>
  <c r="R45" i="42" s="1"/>
  <c r="Q44" i="42"/>
  <c r="R44" i="42" s="1"/>
  <c r="Q43" i="42"/>
  <c r="R43" i="42" s="1"/>
  <c r="N43" i="42"/>
  <c r="Q42" i="42"/>
  <c r="R42" i="42" s="1"/>
  <c r="Q41" i="42"/>
  <c r="R41" i="42" s="1"/>
  <c r="Q40" i="42"/>
  <c r="R40" i="42" s="1"/>
  <c r="N40" i="42"/>
  <c r="Q39" i="42"/>
  <c r="R39" i="42" s="1"/>
  <c r="Q38" i="42"/>
  <c r="R38" i="42" s="1"/>
  <c r="Q37" i="42"/>
  <c r="R37" i="42" s="1"/>
  <c r="N37" i="42"/>
  <c r="Q36" i="42"/>
  <c r="R36" i="42" s="1"/>
  <c r="Q35" i="42"/>
  <c r="R35" i="42" s="1"/>
  <c r="Q34" i="42"/>
  <c r="R34" i="42" s="1"/>
  <c r="N34" i="42"/>
  <c r="Q33" i="42"/>
  <c r="R33" i="42" s="1"/>
  <c r="Q32" i="42"/>
  <c r="R32" i="42" s="1"/>
  <c r="Q31" i="42"/>
  <c r="R31" i="42" s="1"/>
  <c r="N31" i="42"/>
  <c r="Q30" i="42"/>
  <c r="R30" i="42" s="1"/>
  <c r="Q29" i="42"/>
  <c r="R29" i="42" s="1"/>
  <c r="Q28" i="42"/>
  <c r="R28" i="42" s="1"/>
  <c r="Q27" i="42"/>
  <c r="R27" i="42" s="1"/>
  <c r="N27" i="42"/>
  <c r="Q26" i="42"/>
  <c r="R26" i="42" s="1"/>
  <c r="Q25" i="42"/>
  <c r="R25" i="42" s="1"/>
  <c r="N25" i="42"/>
  <c r="Q24" i="42"/>
  <c r="R24" i="42" s="1"/>
  <c r="Q23" i="42"/>
  <c r="R23" i="42" s="1"/>
  <c r="N23" i="42"/>
  <c r="Q22" i="42"/>
  <c r="R22" i="42" s="1"/>
  <c r="Q21" i="42"/>
  <c r="R21" i="42" s="1"/>
  <c r="N21" i="42"/>
  <c r="Q20" i="42"/>
  <c r="R20" i="42" s="1"/>
  <c r="N20" i="42"/>
  <c r="Q19" i="42"/>
  <c r="R19" i="42" s="1"/>
  <c r="Q18" i="42"/>
  <c r="R18" i="42" s="1"/>
  <c r="N18" i="42"/>
  <c r="Q17" i="42"/>
  <c r="R17" i="42" s="1"/>
  <c r="Q16" i="42"/>
  <c r="R16" i="42" s="1"/>
  <c r="Q15" i="42"/>
  <c r="R15" i="42" s="1"/>
  <c r="Q14" i="42"/>
  <c r="R14" i="42" s="1"/>
  <c r="N14" i="42"/>
  <c r="Q13" i="42"/>
  <c r="R13" i="42" s="1"/>
  <c r="Q12" i="42"/>
  <c r="R12" i="42" s="1"/>
  <c r="Q11" i="42"/>
  <c r="R11" i="42" s="1"/>
  <c r="N11" i="42"/>
  <c r="S202" i="42" l="1"/>
  <c r="T202" i="42" s="1"/>
  <c r="X202" i="42" s="1"/>
  <c r="Z202" i="42" s="1"/>
  <c r="AB202" i="42" s="1"/>
  <c r="S23" i="42"/>
  <c r="T23" i="42" s="1"/>
  <c r="X23" i="42" s="1"/>
  <c r="Z23" i="42" s="1"/>
  <c r="AB23" i="42" s="1"/>
  <c r="S199" i="42"/>
  <c r="T199" i="42" s="1"/>
  <c r="W199" i="42" s="1"/>
  <c r="Y199" i="42" s="1"/>
  <c r="AA199" i="42" s="1"/>
  <c r="S337" i="42"/>
  <c r="T337" i="42" s="1"/>
  <c r="W337" i="42" s="1"/>
  <c r="Y337" i="42" s="1"/>
  <c r="AA337" i="42" s="1"/>
  <c r="S25" i="42"/>
  <c r="T25" i="42" s="1"/>
  <c r="W25" i="42" s="1"/>
  <c r="Y25" i="42" s="1"/>
  <c r="AA25" i="42" s="1"/>
  <c r="S62" i="42"/>
  <c r="T62" i="42" s="1"/>
  <c r="X62" i="42" s="1"/>
  <c r="Z62" i="42" s="1"/>
  <c r="AB62" i="42" s="1"/>
  <c r="S256" i="42"/>
  <c r="T256" i="42" s="1"/>
  <c r="W256" i="42" s="1"/>
  <c r="Y256" i="42" s="1"/>
  <c r="AA256" i="42" s="1"/>
  <c r="S274" i="42"/>
  <c r="T274" i="42" s="1"/>
  <c r="W274" i="42" s="1"/>
  <c r="Y274" i="42" s="1"/>
  <c r="AA274" i="42" s="1"/>
  <c r="S98" i="42"/>
  <c r="T98" i="42" s="1"/>
  <c r="W98" i="42" s="1"/>
  <c r="Y98" i="42" s="1"/>
  <c r="AA98" i="42" s="1"/>
  <c r="S181" i="42"/>
  <c r="T181" i="42" s="1"/>
  <c r="X181" i="42" s="1"/>
  <c r="Z181" i="42" s="1"/>
  <c r="AB181" i="42" s="1"/>
  <c r="S226" i="42"/>
  <c r="T226" i="42" s="1"/>
  <c r="W226" i="42" s="1"/>
  <c r="Y226" i="42" s="1"/>
  <c r="AA226" i="42" s="1"/>
  <c r="S310" i="42"/>
  <c r="T310" i="42" s="1"/>
  <c r="W310" i="42" s="1"/>
  <c r="Y310" i="42" s="1"/>
  <c r="AA310" i="42" s="1"/>
  <c r="S316" i="42"/>
  <c r="T316" i="42" s="1"/>
  <c r="X316" i="42" s="1"/>
  <c r="Z316" i="42" s="1"/>
  <c r="AB316" i="42" s="1"/>
  <c r="S40" i="42"/>
  <c r="T40" i="42" s="1"/>
  <c r="W40" i="42" s="1"/>
  <c r="Y40" i="42" s="1"/>
  <c r="AA40" i="42" s="1"/>
  <c r="S217" i="42"/>
  <c r="T217" i="42" s="1"/>
  <c r="W217" i="42" s="1"/>
  <c r="Y217" i="42" s="1"/>
  <c r="AA217" i="42" s="1"/>
  <c r="S295" i="42"/>
  <c r="T295" i="42" s="1"/>
  <c r="W295" i="42" s="1"/>
  <c r="Y295" i="42" s="1"/>
  <c r="AA295" i="42" s="1"/>
  <c r="S14" i="42"/>
  <c r="T14" i="42" s="1"/>
  <c r="W14" i="42" s="1"/>
  <c r="Y14" i="42" s="1"/>
  <c r="AA14" i="42" s="1"/>
  <c r="S178" i="42"/>
  <c r="T178" i="42" s="1"/>
  <c r="W178" i="42" s="1"/>
  <c r="Y178" i="42" s="1"/>
  <c r="AA178" i="42" s="1"/>
  <c r="S190" i="42"/>
  <c r="T190" i="42" s="1"/>
  <c r="X190" i="42" s="1"/>
  <c r="Z190" i="42" s="1"/>
  <c r="AB190" i="42" s="1"/>
  <c r="S229" i="42"/>
  <c r="T229" i="42" s="1"/>
  <c r="X229" i="42" s="1"/>
  <c r="Z229" i="42" s="1"/>
  <c r="AB229" i="42" s="1"/>
  <c r="S214" i="42"/>
  <c r="T214" i="42" s="1"/>
  <c r="X214" i="42" s="1"/>
  <c r="Z214" i="42" s="1"/>
  <c r="AB214" i="42" s="1"/>
  <c r="S331" i="42"/>
  <c r="T331" i="42" s="1"/>
  <c r="X331" i="42" s="1"/>
  <c r="Z331" i="42" s="1"/>
  <c r="AB331" i="42" s="1"/>
  <c r="S298" i="42"/>
  <c r="T298" i="42" s="1"/>
  <c r="X298" i="42" s="1"/>
  <c r="Z298" i="42" s="1"/>
  <c r="AB298" i="42" s="1"/>
  <c r="S334" i="42"/>
  <c r="T334" i="42" s="1"/>
  <c r="S286" i="42"/>
  <c r="T286" i="42" s="1"/>
  <c r="X286" i="42" s="1"/>
  <c r="Z286" i="42" s="1"/>
  <c r="AB286" i="42" s="1"/>
  <c r="S68" i="42"/>
  <c r="T68" i="42" s="1"/>
  <c r="W68" i="42" s="1"/>
  <c r="Y68" i="42" s="1"/>
  <c r="AA68" i="42" s="1"/>
  <c r="S77" i="42"/>
  <c r="T77" i="42" s="1"/>
  <c r="W77" i="42" s="1"/>
  <c r="Y77" i="42" s="1"/>
  <c r="AA77" i="42" s="1"/>
  <c r="S110" i="42"/>
  <c r="T110" i="42" s="1"/>
  <c r="W110" i="42" s="1"/>
  <c r="Y110" i="42" s="1"/>
  <c r="AA110" i="42" s="1"/>
  <c r="S160" i="42"/>
  <c r="T160" i="42" s="1"/>
  <c r="X160" i="42" s="1"/>
  <c r="Z160" i="42" s="1"/>
  <c r="AB160" i="42" s="1"/>
  <c r="S193" i="42"/>
  <c r="T193" i="42" s="1"/>
  <c r="W193" i="42" s="1"/>
  <c r="Y193" i="42" s="1"/>
  <c r="AA193" i="42" s="1"/>
  <c r="S235" i="42"/>
  <c r="T235" i="42" s="1"/>
  <c r="X235" i="42" s="1"/>
  <c r="Z235" i="42" s="1"/>
  <c r="AB235" i="42" s="1"/>
  <c r="S34" i="42"/>
  <c r="T34" i="42" s="1"/>
  <c r="W34" i="42" s="1"/>
  <c r="Y34" i="42" s="1"/>
  <c r="AA34" i="42" s="1"/>
  <c r="S271" i="42"/>
  <c r="T271" i="42" s="1"/>
  <c r="W271" i="42" s="1"/>
  <c r="Y271" i="42" s="1"/>
  <c r="AA271" i="42" s="1"/>
  <c r="S46" i="42"/>
  <c r="T46" i="42" s="1"/>
  <c r="X46" i="42" s="1"/>
  <c r="Z46" i="42" s="1"/>
  <c r="AB46" i="42" s="1"/>
  <c r="S65" i="42"/>
  <c r="T65" i="42" s="1"/>
  <c r="W65" i="42" s="1"/>
  <c r="Y65" i="42" s="1"/>
  <c r="AA65" i="42" s="1"/>
  <c r="S107" i="42"/>
  <c r="T107" i="42" s="1"/>
  <c r="X107" i="42" s="1"/>
  <c r="Z107" i="42" s="1"/>
  <c r="AB107" i="42" s="1"/>
  <c r="S220" i="42"/>
  <c r="T220" i="42" s="1"/>
  <c r="X220" i="42" s="1"/>
  <c r="Z220" i="42" s="1"/>
  <c r="AB220" i="42" s="1"/>
  <c r="S241" i="42"/>
  <c r="T241" i="42" s="1"/>
  <c r="S244" i="42"/>
  <c r="T244" i="42" s="1"/>
  <c r="X244" i="42" s="1"/>
  <c r="Z244" i="42" s="1"/>
  <c r="AB244" i="42" s="1"/>
  <c r="S11" i="42"/>
  <c r="T11" i="42" s="1"/>
  <c r="W11" i="42" s="1"/>
  <c r="Y11" i="42" s="1"/>
  <c r="AA11" i="42" s="1"/>
  <c r="S95" i="42"/>
  <c r="T95" i="42" s="1"/>
  <c r="X95" i="42" s="1"/>
  <c r="Z95" i="42" s="1"/>
  <c r="AB95" i="42" s="1"/>
  <c r="S175" i="42"/>
  <c r="T175" i="42" s="1"/>
  <c r="W175" i="42" s="1"/>
  <c r="Y175" i="42" s="1"/>
  <c r="AA175" i="42" s="1"/>
  <c r="S313" i="42"/>
  <c r="T313" i="42" s="1"/>
  <c r="W313" i="42" s="1"/>
  <c r="Y313" i="42" s="1"/>
  <c r="AA313" i="42" s="1"/>
  <c r="S83" i="42"/>
  <c r="T83" i="42" s="1"/>
  <c r="X83" i="42" s="1"/>
  <c r="Z83" i="42" s="1"/>
  <c r="AB83" i="42" s="1"/>
  <c r="S86" i="42"/>
  <c r="T86" i="42" s="1"/>
  <c r="W86" i="42" s="1"/>
  <c r="Y86" i="42" s="1"/>
  <c r="AA86" i="42" s="1"/>
  <c r="S268" i="42"/>
  <c r="T268" i="42" s="1"/>
  <c r="X268" i="42" s="1"/>
  <c r="Z268" i="42" s="1"/>
  <c r="AB268" i="42" s="1"/>
  <c r="S259" i="42"/>
  <c r="T259" i="42" s="1"/>
  <c r="W259" i="42" s="1"/>
  <c r="Y259" i="42" s="1"/>
  <c r="AA259" i="42" s="1"/>
  <c r="S92" i="42"/>
  <c r="T92" i="42" s="1"/>
  <c r="W92" i="42" s="1"/>
  <c r="Y92" i="42" s="1"/>
  <c r="AA92" i="42" s="1"/>
  <c r="S211" i="42"/>
  <c r="T211" i="42" s="1"/>
  <c r="X211" i="42" s="1"/>
  <c r="Z211" i="42" s="1"/>
  <c r="AB211" i="42" s="1"/>
  <c r="S265" i="42"/>
  <c r="T265" i="42" s="1"/>
  <c r="X265" i="42" s="1"/>
  <c r="Z265" i="42" s="1"/>
  <c r="AB265" i="42" s="1"/>
  <c r="S319" i="42"/>
  <c r="T319" i="42" s="1"/>
  <c r="W319" i="42" s="1"/>
  <c r="Y319" i="42" s="1"/>
  <c r="AA319" i="42" s="1"/>
  <c r="S20" i="42"/>
  <c r="T20" i="42" s="1"/>
  <c r="W20" i="42" s="1"/>
  <c r="Y20" i="42" s="1"/>
  <c r="AA20" i="42" s="1"/>
  <c r="S223" i="42"/>
  <c r="T223" i="42" s="1"/>
  <c r="W223" i="42" s="1"/>
  <c r="Y223" i="42" s="1"/>
  <c r="AA223" i="42" s="1"/>
  <c r="S27" i="42"/>
  <c r="T27" i="42" s="1"/>
  <c r="X27" i="42" s="1"/>
  <c r="Z27" i="42" s="1"/>
  <c r="AB27" i="42" s="1"/>
  <c r="S49" i="42"/>
  <c r="T49" i="42" s="1"/>
  <c r="W49" i="42" s="1"/>
  <c r="Y49" i="42" s="1"/>
  <c r="AA49" i="42" s="1"/>
  <c r="S89" i="42"/>
  <c r="T89" i="42" s="1"/>
  <c r="X89" i="42" s="1"/>
  <c r="Z89" i="42" s="1"/>
  <c r="AB89" i="42" s="1"/>
  <c r="S262" i="42"/>
  <c r="T262" i="42" s="1"/>
  <c r="W262" i="42" s="1"/>
  <c r="Y262" i="42" s="1"/>
  <c r="AA262" i="42" s="1"/>
  <c r="S277" i="42"/>
  <c r="T277" i="42" s="1"/>
  <c r="X277" i="42" s="1"/>
  <c r="Z277" i="42" s="1"/>
  <c r="AB277" i="42" s="1"/>
  <c r="S325" i="42"/>
  <c r="T325" i="42" s="1"/>
  <c r="X325" i="42" s="1"/>
  <c r="Z325" i="42" s="1"/>
  <c r="AB325" i="42" s="1"/>
  <c r="S37" i="42"/>
  <c r="T37" i="42" s="1"/>
  <c r="S280" i="42"/>
  <c r="T280" i="42" s="1"/>
  <c r="S80" i="42"/>
  <c r="T80" i="42" s="1"/>
  <c r="S31" i="42"/>
  <c r="T31" i="42" s="1"/>
  <c r="S43" i="42"/>
  <c r="T43" i="42" s="1"/>
  <c r="W43" i="42" s="1"/>
  <c r="S18" i="42"/>
  <c r="T18" i="42" s="1"/>
  <c r="S232" i="42"/>
  <c r="T232" i="42" s="1"/>
  <c r="S123" i="42"/>
  <c r="T123" i="42" s="1"/>
  <c r="S154" i="42"/>
  <c r="T154" i="42" s="1"/>
  <c r="S72" i="42"/>
  <c r="T72" i="42" s="1"/>
  <c r="S113" i="42"/>
  <c r="T113" i="42" s="1"/>
  <c r="S169" i="42"/>
  <c r="T169" i="42" s="1"/>
  <c r="S172" i="42"/>
  <c r="T172" i="42" s="1"/>
  <c r="S59" i="42"/>
  <c r="T59" i="42" s="1"/>
  <c r="S52" i="42"/>
  <c r="T52" i="42" s="1"/>
  <c r="S157" i="42"/>
  <c r="T157" i="42" s="1"/>
  <c r="S163" i="42"/>
  <c r="T163" i="42" s="1"/>
  <c r="S140" i="42"/>
  <c r="T140" i="42" s="1"/>
  <c r="S166" i="42"/>
  <c r="T166" i="42" s="1"/>
  <c r="X178" i="42"/>
  <c r="Z178" i="42" s="1"/>
  <c r="AB178" i="42" s="1"/>
  <c r="S187" i="42"/>
  <c r="T187" i="42" s="1"/>
  <c r="S21" i="42"/>
  <c r="T21" i="42" s="1"/>
  <c r="S238" i="42"/>
  <c r="T238" i="42" s="1"/>
  <c r="S104" i="42"/>
  <c r="T104" i="42" s="1"/>
  <c r="S247" i="42"/>
  <c r="T247" i="42" s="1"/>
  <c r="S292" i="42"/>
  <c r="T292" i="42" s="1"/>
  <c r="S55" i="42"/>
  <c r="T55" i="42" s="1"/>
  <c r="W55" i="42" s="1"/>
  <c r="S75" i="42"/>
  <c r="T75" i="42" s="1"/>
  <c r="S283" i="42"/>
  <c r="T283" i="42" s="1"/>
  <c r="S101" i="42"/>
  <c r="T101" i="42" s="1"/>
  <c r="S184" i="42"/>
  <c r="T184" i="42" s="1"/>
  <c r="S196" i="42"/>
  <c r="T196" i="42" s="1"/>
  <c r="S250" i="42"/>
  <c r="T250" i="42" s="1"/>
  <c r="S301" i="42"/>
  <c r="T301" i="42" s="1"/>
  <c r="S307" i="42"/>
  <c r="T307" i="42" s="1"/>
  <c r="S328" i="42"/>
  <c r="T328" i="42" s="1"/>
  <c r="S253" i="42"/>
  <c r="T253" i="42" s="1"/>
  <c r="S289" i="42"/>
  <c r="T289" i="42" s="1"/>
  <c r="S322" i="42"/>
  <c r="T322" i="42" s="1"/>
  <c r="S304" i="42"/>
  <c r="T304" i="42" s="1"/>
  <c r="W181" i="42" l="1"/>
  <c r="Y181" i="42" s="1"/>
  <c r="AA181" i="42" s="1"/>
  <c r="AC181" i="42" s="1"/>
  <c r="AD181" i="42" s="1"/>
  <c r="X98" i="42"/>
  <c r="Z98" i="42" s="1"/>
  <c r="AB98" i="42" s="1"/>
  <c r="AC98" i="42" s="1"/>
  <c r="AD98" i="42" s="1"/>
  <c r="W23" i="42"/>
  <c r="Y23" i="42" s="1"/>
  <c r="AA23" i="42" s="1"/>
  <c r="AC23" i="42" s="1"/>
  <c r="AD23" i="42" s="1"/>
  <c r="X337" i="42"/>
  <c r="Z337" i="42" s="1"/>
  <c r="AB337" i="42" s="1"/>
  <c r="AC337" i="42" s="1"/>
  <c r="AD337" i="42" s="1"/>
  <c r="W190" i="42"/>
  <c r="Y190" i="42" s="1"/>
  <c r="AA190" i="42" s="1"/>
  <c r="AC190" i="42" s="1"/>
  <c r="AD190" i="42" s="1"/>
  <c r="X199" i="42"/>
  <c r="Z199" i="42" s="1"/>
  <c r="AB199" i="42" s="1"/>
  <c r="AC199" i="42" s="1"/>
  <c r="AD199" i="42" s="1"/>
  <c r="W316" i="42"/>
  <c r="Y316" i="42" s="1"/>
  <c r="AA316" i="42" s="1"/>
  <c r="AC316" i="42" s="1"/>
  <c r="AD316" i="42" s="1"/>
  <c r="X226" i="42"/>
  <c r="Z226" i="42" s="1"/>
  <c r="AB226" i="42" s="1"/>
  <c r="AC226" i="42" s="1"/>
  <c r="AD226" i="42" s="1"/>
  <c r="X25" i="42"/>
  <c r="Z25" i="42" s="1"/>
  <c r="AB25" i="42" s="1"/>
  <c r="AC25" i="42" s="1"/>
  <c r="AD25" i="42" s="1"/>
  <c r="W235" i="42"/>
  <c r="Y235" i="42" s="1"/>
  <c r="AA235" i="42" s="1"/>
  <c r="AC235" i="42" s="1"/>
  <c r="AD235" i="42" s="1"/>
  <c r="W202" i="42"/>
  <c r="Y202" i="42" s="1"/>
  <c r="AA202" i="42" s="1"/>
  <c r="AC202" i="42" s="1"/>
  <c r="AD202" i="42" s="1"/>
  <c r="W220" i="42"/>
  <c r="Y220" i="42" s="1"/>
  <c r="AA220" i="42" s="1"/>
  <c r="AC220" i="42" s="1"/>
  <c r="AD220" i="42" s="1"/>
  <c r="X14" i="42"/>
  <c r="Z14" i="42" s="1"/>
  <c r="AB14" i="42" s="1"/>
  <c r="AC14" i="42" s="1"/>
  <c r="AD14" i="42" s="1"/>
  <c r="W62" i="42"/>
  <c r="Y62" i="42" s="1"/>
  <c r="AA62" i="42" s="1"/>
  <c r="AC62" i="42" s="1"/>
  <c r="AD62" i="42" s="1"/>
  <c r="X319" i="42"/>
  <c r="Z319" i="42" s="1"/>
  <c r="AB319" i="42" s="1"/>
  <c r="AC319" i="42" s="1"/>
  <c r="AD319" i="42" s="1"/>
  <c r="X313" i="42"/>
  <c r="Z313" i="42" s="1"/>
  <c r="AB313" i="42" s="1"/>
  <c r="AC313" i="42" s="1"/>
  <c r="AD313" i="42" s="1"/>
  <c r="W331" i="42"/>
  <c r="Y331" i="42" s="1"/>
  <c r="AA331" i="42" s="1"/>
  <c r="AC331" i="42" s="1"/>
  <c r="AD331" i="42" s="1"/>
  <c r="X217" i="42"/>
  <c r="Z217" i="42" s="1"/>
  <c r="AB217" i="42" s="1"/>
  <c r="AC217" i="42" s="1"/>
  <c r="AD217" i="42" s="1"/>
  <c r="X274" i="42"/>
  <c r="Z274" i="42" s="1"/>
  <c r="AB274" i="42" s="1"/>
  <c r="AC274" i="42" s="1"/>
  <c r="AD274" i="42" s="1"/>
  <c r="X86" i="42"/>
  <c r="Z86" i="42" s="1"/>
  <c r="AB86" i="42" s="1"/>
  <c r="AC86" i="42" s="1"/>
  <c r="AD86" i="42" s="1"/>
  <c r="X256" i="42"/>
  <c r="Z256" i="42" s="1"/>
  <c r="AB256" i="42" s="1"/>
  <c r="AC256" i="42" s="1"/>
  <c r="AD256" i="42" s="1"/>
  <c r="W268" i="42"/>
  <c r="Y268" i="42" s="1"/>
  <c r="AA268" i="42" s="1"/>
  <c r="AC268" i="42" s="1"/>
  <c r="AD268" i="42" s="1"/>
  <c r="X68" i="42"/>
  <c r="Z68" i="42" s="1"/>
  <c r="AB68" i="42" s="1"/>
  <c r="AC68" i="42" s="1"/>
  <c r="AD68" i="42" s="1"/>
  <c r="X11" i="42"/>
  <c r="Z11" i="42" s="1"/>
  <c r="AB11" i="42" s="1"/>
  <c r="AC11" i="42" s="1"/>
  <c r="AD11" i="42" s="1"/>
  <c r="W286" i="42"/>
  <c r="Y286" i="42" s="1"/>
  <c r="AA286" i="42" s="1"/>
  <c r="AC286" i="42" s="1"/>
  <c r="AD286" i="42" s="1"/>
  <c r="W214" i="42"/>
  <c r="Y214" i="42" s="1"/>
  <c r="AA214" i="42" s="1"/>
  <c r="AC214" i="42" s="1"/>
  <c r="AD214" i="42" s="1"/>
  <c r="W229" i="42"/>
  <c r="Y229" i="42" s="1"/>
  <c r="AA229" i="42" s="1"/>
  <c r="AC229" i="42" s="1"/>
  <c r="AD229" i="42" s="1"/>
  <c r="X34" i="42"/>
  <c r="Z34" i="42" s="1"/>
  <c r="AB34" i="42" s="1"/>
  <c r="AC34" i="42" s="1"/>
  <c r="AD34" i="42" s="1"/>
  <c r="X310" i="42"/>
  <c r="Z310" i="42" s="1"/>
  <c r="AB310" i="42" s="1"/>
  <c r="AC310" i="42" s="1"/>
  <c r="AD310" i="42" s="1"/>
  <c r="W107" i="42"/>
  <c r="Y107" i="42" s="1"/>
  <c r="AA107" i="42" s="1"/>
  <c r="AC107" i="42" s="1"/>
  <c r="AD107" i="42" s="1"/>
  <c r="X20" i="42"/>
  <c r="Z20" i="42" s="1"/>
  <c r="AB20" i="42" s="1"/>
  <c r="AC20" i="42" s="1"/>
  <c r="AD20" i="42" s="1"/>
  <c r="X65" i="42"/>
  <c r="Z65" i="42" s="1"/>
  <c r="AB65" i="42" s="1"/>
  <c r="AC65" i="42" s="1"/>
  <c r="AD65" i="42" s="1"/>
  <c r="W160" i="42"/>
  <c r="Y160" i="42" s="1"/>
  <c r="AA160" i="42" s="1"/>
  <c r="AC160" i="42" s="1"/>
  <c r="AD160" i="42" s="1"/>
  <c r="X110" i="42"/>
  <c r="Z110" i="42" s="1"/>
  <c r="AB110" i="42" s="1"/>
  <c r="AC110" i="42" s="1"/>
  <c r="AD110" i="42" s="1"/>
  <c r="X295" i="42"/>
  <c r="Z295" i="42" s="1"/>
  <c r="AB295" i="42" s="1"/>
  <c r="AC295" i="42" s="1"/>
  <c r="AD295" i="42" s="1"/>
  <c r="W83" i="42"/>
  <c r="Y83" i="42" s="1"/>
  <c r="AA83" i="42" s="1"/>
  <c r="AC83" i="42" s="1"/>
  <c r="AD83" i="42" s="1"/>
  <c r="W244" i="42"/>
  <c r="Y244" i="42" s="1"/>
  <c r="AA244" i="42" s="1"/>
  <c r="AC244" i="42" s="1"/>
  <c r="AD244" i="42" s="1"/>
  <c r="X40" i="42"/>
  <c r="Z40" i="42" s="1"/>
  <c r="AB40" i="42" s="1"/>
  <c r="AC40" i="42" s="1"/>
  <c r="AD40" i="42" s="1"/>
  <c r="W298" i="42"/>
  <c r="Y298" i="42" s="1"/>
  <c r="AA298" i="42" s="1"/>
  <c r="AC298" i="42" s="1"/>
  <c r="AD298" i="42" s="1"/>
  <c r="W325" i="42"/>
  <c r="Y325" i="42" s="1"/>
  <c r="AA325" i="42" s="1"/>
  <c r="AC325" i="42" s="1"/>
  <c r="AD325" i="42" s="1"/>
  <c r="X271" i="42"/>
  <c r="Z271" i="42" s="1"/>
  <c r="AB271" i="42" s="1"/>
  <c r="AC271" i="42" s="1"/>
  <c r="AD271" i="42" s="1"/>
  <c r="W265" i="42"/>
  <c r="Y265" i="42" s="1"/>
  <c r="AA265" i="42" s="1"/>
  <c r="AC265" i="42" s="1"/>
  <c r="AD265" i="42" s="1"/>
  <c r="X77" i="42"/>
  <c r="Z77" i="42" s="1"/>
  <c r="AB77" i="42" s="1"/>
  <c r="AC77" i="42" s="1"/>
  <c r="AD77" i="42" s="1"/>
  <c r="X49" i="42"/>
  <c r="Z49" i="42" s="1"/>
  <c r="AB49" i="42" s="1"/>
  <c r="AC49" i="42" s="1"/>
  <c r="AD49" i="42" s="1"/>
  <c r="W95" i="42"/>
  <c r="Y95" i="42" s="1"/>
  <c r="AA95" i="42" s="1"/>
  <c r="AC95" i="42" s="1"/>
  <c r="AD95" i="42" s="1"/>
  <c r="W211" i="42"/>
  <c r="Y211" i="42" s="1"/>
  <c r="AA211" i="42" s="1"/>
  <c r="AC211" i="42" s="1"/>
  <c r="AD211" i="42" s="1"/>
  <c r="W46" i="42"/>
  <c r="Y46" i="42" s="1"/>
  <c r="AA46" i="42" s="1"/>
  <c r="AC46" i="42" s="1"/>
  <c r="AD46" i="42" s="1"/>
  <c r="X262" i="42"/>
  <c r="Z262" i="42" s="1"/>
  <c r="AB262" i="42" s="1"/>
  <c r="AC262" i="42" s="1"/>
  <c r="AD262" i="42" s="1"/>
  <c r="X92" i="42"/>
  <c r="Z92" i="42" s="1"/>
  <c r="AB92" i="42" s="1"/>
  <c r="AC92" i="42" s="1"/>
  <c r="AD92" i="42" s="1"/>
  <c r="X259" i="42"/>
  <c r="Z259" i="42" s="1"/>
  <c r="AB259" i="42" s="1"/>
  <c r="AC259" i="42" s="1"/>
  <c r="AD259" i="42" s="1"/>
  <c r="X193" i="42"/>
  <c r="Z193" i="42" s="1"/>
  <c r="AB193" i="42" s="1"/>
  <c r="AC193" i="42" s="1"/>
  <c r="AD193" i="42" s="1"/>
  <c r="W277" i="42"/>
  <c r="Y277" i="42" s="1"/>
  <c r="AA277" i="42" s="1"/>
  <c r="AC277" i="42" s="1"/>
  <c r="AD277" i="42" s="1"/>
  <c r="W27" i="42"/>
  <c r="Y27" i="42" s="1"/>
  <c r="AA27" i="42" s="1"/>
  <c r="AC27" i="42" s="1"/>
  <c r="AD27" i="42" s="1"/>
  <c r="X334" i="42"/>
  <c r="Z334" i="42" s="1"/>
  <c r="AB334" i="42" s="1"/>
  <c r="W334" i="42"/>
  <c r="Y334" i="42" s="1"/>
  <c r="AA334" i="42" s="1"/>
  <c r="AC178" i="42"/>
  <c r="AD178" i="42" s="1"/>
  <c r="X241" i="42"/>
  <c r="Z241" i="42" s="1"/>
  <c r="AB241" i="42" s="1"/>
  <c r="W241" i="42"/>
  <c r="Y241" i="42" s="1"/>
  <c r="AA241" i="42" s="1"/>
  <c r="X175" i="42"/>
  <c r="Z175" i="42" s="1"/>
  <c r="AB175" i="42" s="1"/>
  <c r="AC175" i="42" s="1"/>
  <c r="AD175" i="42" s="1"/>
  <c r="X223" i="42"/>
  <c r="Z223" i="42" s="1"/>
  <c r="AB223" i="42" s="1"/>
  <c r="AC223" i="42" s="1"/>
  <c r="AD223" i="42" s="1"/>
  <c r="W89" i="42"/>
  <c r="Y89" i="42" s="1"/>
  <c r="AA89" i="42" s="1"/>
  <c r="AC89" i="42" s="1"/>
  <c r="AD89" i="42" s="1"/>
  <c r="X304" i="42"/>
  <c r="Z304" i="42" s="1"/>
  <c r="AB304" i="42" s="1"/>
  <c r="W304" i="42"/>
  <c r="Y304" i="42" s="1"/>
  <c r="AA304" i="42" s="1"/>
  <c r="X72" i="42"/>
  <c r="Z72" i="42" s="1"/>
  <c r="AB72" i="42" s="1"/>
  <c r="W72" i="42"/>
  <c r="Y72" i="42" s="1"/>
  <c r="AA72" i="42" s="1"/>
  <c r="W154" i="42"/>
  <c r="Y154" i="42" s="1"/>
  <c r="AA154" i="42" s="1"/>
  <c r="X154" i="42"/>
  <c r="Z154" i="42" s="1"/>
  <c r="AB154" i="42" s="1"/>
  <c r="X18" i="42"/>
  <c r="Z18" i="42" s="1"/>
  <c r="AB18" i="42" s="1"/>
  <c r="W18" i="42"/>
  <c r="Y18" i="42" s="1"/>
  <c r="AA18" i="42" s="1"/>
  <c r="X80" i="42"/>
  <c r="Z80" i="42" s="1"/>
  <c r="AB80" i="42" s="1"/>
  <c r="W80" i="42"/>
  <c r="Y80" i="42" s="1"/>
  <c r="AA80" i="42" s="1"/>
  <c r="X172" i="42"/>
  <c r="Z172" i="42" s="1"/>
  <c r="AB172" i="42" s="1"/>
  <c r="W172" i="42"/>
  <c r="Y172" i="42" s="1"/>
  <c r="AA172" i="42" s="1"/>
  <c r="X123" i="42"/>
  <c r="Z123" i="42" s="1"/>
  <c r="AB123" i="42" s="1"/>
  <c r="W123" i="42"/>
  <c r="Y123" i="42" s="1"/>
  <c r="AA123" i="42" s="1"/>
  <c r="W253" i="42"/>
  <c r="Y253" i="42" s="1"/>
  <c r="AA253" i="42" s="1"/>
  <c r="X253" i="42"/>
  <c r="Z253" i="42" s="1"/>
  <c r="AB253" i="42" s="1"/>
  <c r="X184" i="42"/>
  <c r="Z184" i="42" s="1"/>
  <c r="AB184" i="42" s="1"/>
  <c r="W184" i="42"/>
  <c r="Y184" i="42" s="1"/>
  <c r="AA184" i="42" s="1"/>
  <c r="X55" i="42"/>
  <c r="Z55" i="42" s="1"/>
  <c r="AB55" i="42" s="1"/>
  <c r="Y55" i="42"/>
  <c r="AA55" i="42" s="1"/>
  <c r="X187" i="42"/>
  <c r="Z187" i="42" s="1"/>
  <c r="AB187" i="42" s="1"/>
  <c r="W187" i="42"/>
  <c r="Y187" i="42" s="1"/>
  <c r="AA187" i="42" s="1"/>
  <c r="W52" i="42"/>
  <c r="Y52" i="42" s="1"/>
  <c r="AA52" i="42" s="1"/>
  <c r="X52" i="42"/>
  <c r="Z52" i="42" s="1"/>
  <c r="AB52" i="42" s="1"/>
  <c r="W169" i="42"/>
  <c r="Y169" i="42" s="1"/>
  <c r="AA169" i="42" s="1"/>
  <c r="X169" i="42"/>
  <c r="Z169" i="42" s="1"/>
  <c r="AB169" i="42" s="1"/>
  <c r="W163" i="42"/>
  <c r="Y163" i="42" s="1"/>
  <c r="AA163" i="42" s="1"/>
  <c r="X163" i="42"/>
  <c r="Z163" i="42" s="1"/>
  <c r="AB163" i="42" s="1"/>
  <c r="X43" i="42"/>
  <c r="Y43" i="42"/>
  <c r="AA43" i="42" s="1"/>
  <c r="X157" i="42"/>
  <c r="Z157" i="42" s="1"/>
  <c r="AB157" i="42" s="1"/>
  <c r="W157" i="42"/>
  <c r="Y157" i="42" s="1"/>
  <c r="AA157" i="42" s="1"/>
  <c r="X166" i="42"/>
  <c r="Z166" i="42" s="1"/>
  <c r="AB166" i="42" s="1"/>
  <c r="W166" i="42"/>
  <c r="Y166" i="42" s="1"/>
  <c r="AA166" i="42" s="1"/>
  <c r="W59" i="42"/>
  <c r="Y59" i="42" s="1"/>
  <c r="AA59" i="42" s="1"/>
  <c r="X59" i="42"/>
  <c r="Z59" i="42" s="1"/>
  <c r="AB59" i="42" s="1"/>
  <c r="X232" i="42"/>
  <c r="Z232" i="42" s="1"/>
  <c r="AB232" i="42" s="1"/>
  <c r="W232" i="42"/>
  <c r="Y232" i="42" s="1"/>
  <c r="AA232" i="42" s="1"/>
  <c r="X238" i="42"/>
  <c r="Z238" i="42" s="1"/>
  <c r="AB238" i="42" s="1"/>
  <c r="W238" i="42"/>
  <c r="Y238" i="42" s="1"/>
  <c r="AA238" i="42" s="1"/>
  <c r="W322" i="42"/>
  <c r="Y322" i="42" s="1"/>
  <c r="AA322" i="42" s="1"/>
  <c r="X322" i="42"/>
  <c r="Z322" i="42" s="1"/>
  <c r="AB322" i="42" s="1"/>
  <c r="W250" i="42"/>
  <c r="Y250" i="42" s="1"/>
  <c r="AA250" i="42" s="1"/>
  <c r="X250" i="42"/>
  <c r="Z250" i="42" s="1"/>
  <c r="AB250" i="42" s="1"/>
  <c r="X21" i="42"/>
  <c r="Z21" i="42" s="1"/>
  <c r="AB21" i="42" s="1"/>
  <c r="W21" i="42"/>
  <c r="Y21" i="42" s="1"/>
  <c r="AA21" i="42" s="1"/>
  <c r="X37" i="42"/>
  <c r="Z37" i="42" s="1"/>
  <c r="AB37" i="42" s="1"/>
  <c r="W37" i="42"/>
  <c r="Y37" i="42" s="1"/>
  <c r="AA37" i="42" s="1"/>
  <c r="W289" i="42"/>
  <c r="Y289" i="42" s="1"/>
  <c r="AA289" i="42" s="1"/>
  <c r="X289" i="42"/>
  <c r="Z289" i="42" s="1"/>
  <c r="AB289" i="42" s="1"/>
  <c r="X196" i="42"/>
  <c r="Z196" i="42" s="1"/>
  <c r="AB196" i="42" s="1"/>
  <c r="W196" i="42"/>
  <c r="Y196" i="42" s="1"/>
  <c r="AA196" i="42" s="1"/>
  <c r="X75" i="42"/>
  <c r="Z75" i="42" s="1"/>
  <c r="AB75" i="42" s="1"/>
  <c r="W75" i="42"/>
  <c r="Y75" i="42" s="1"/>
  <c r="AA75" i="42" s="1"/>
  <c r="X280" i="42"/>
  <c r="Z280" i="42" s="1"/>
  <c r="AB280" i="42" s="1"/>
  <c r="W280" i="42"/>
  <c r="Y280" i="42" s="1"/>
  <c r="AA280" i="42" s="1"/>
  <c r="X328" i="42"/>
  <c r="Z328" i="42" s="1"/>
  <c r="AB328" i="42" s="1"/>
  <c r="W328" i="42"/>
  <c r="Y328" i="42" s="1"/>
  <c r="AA328" i="42" s="1"/>
  <c r="X101" i="42"/>
  <c r="Z101" i="42" s="1"/>
  <c r="AB101" i="42" s="1"/>
  <c r="W101" i="42"/>
  <c r="Y101" i="42" s="1"/>
  <c r="AA101" i="42" s="1"/>
  <c r="X292" i="42"/>
  <c r="Z292" i="42" s="1"/>
  <c r="AB292" i="42" s="1"/>
  <c r="W292" i="42"/>
  <c r="Y292" i="42" s="1"/>
  <c r="AA292" i="42" s="1"/>
  <c r="X307" i="42"/>
  <c r="Z307" i="42" s="1"/>
  <c r="AB307" i="42" s="1"/>
  <c r="W307" i="42"/>
  <c r="Y307" i="42" s="1"/>
  <c r="AA307" i="42" s="1"/>
  <c r="W247" i="42"/>
  <c r="Y247" i="42" s="1"/>
  <c r="AA247" i="42" s="1"/>
  <c r="X247" i="42"/>
  <c r="Z247" i="42" s="1"/>
  <c r="AB247" i="42" s="1"/>
  <c r="X31" i="42"/>
  <c r="Z31" i="42" s="1"/>
  <c r="AB31" i="42" s="1"/>
  <c r="W31" i="42"/>
  <c r="Y31" i="42" s="1"/>
  <c r="AA31" i="42" s="1"/>
  <c r="X301" i="42"/>
  <c r="Z301" i="42" s="1"/>
  <c r="AB301" i="42" s="1"/>
  <c r="W301" i="42"/>
  <c r="Y301" i="42" s="1"/>
  <c r="AA301" i="42" s="1"/>
  <c r="W104" i="42"/>
  <c r="Y104" i="42" s="1"/>
  <c r="AA104" i="42" s="1"/>
  <c r="X104" i="42"/>
  <c r="Z104" i="42" s="1"/>
  <c r="AB104" i="42" s="1"/>
  <c r="X283" i="42"/>
  <c r="Z283" i="42" s="1"/>
  <c r="AB283" i="42" s="1"/>
  <c r="W283" i="42"/>
  <c r="Y283" i="42" s="1"/>
  <c r="AA283" i="42" s="1"/>
  <c r="X140" i="42"/>
  <c r="Z140" i="42" s="1"/>
  <c r="AB140" i="42" s="1"/>
  <c r="W140" i="42"/>
  <c r="Y140" i="42" s="1"/>
  <c r="AA140" i="42" s="1"/>
  <c r="X113" i="42"/>
  <c r="Z113" i="42" s="1"/>
  <c r="AB113" i="42" s="1"/>
  <c r="W113" i="42"/>
  <c r="Y113" i="42" s="1"/>
  <c r="AA113" i="42" s="1"/>
  <c r="AC187" i="42" l="1"/>
  <c r="Z43" i="42"/>
  <c r="AB43" i="42" s="1"/>
  <c r="AC43" i="42" s="1"/>
  <c r="AD43" i="42" s="1"/>
  <c r="AC283" i="42"/>
  <c r="AD283" i="42" s="1"/>
  <c r="AC154" i="42"/>
  <c r="AD154" i="42" s="1"/>
  <c r="AC328" i="42"/>
  <c r="AD328" i="42" s="1"/>
  <c r="AC196" i="42"/>
  <c r="AD196" i="42" s="1"/>
  <c r="AC55" i="42"/>
  <c r="AD55" i="42" s="1"/>
  <c r="AC172" i="42"/>
  <c r="AD172" i="42" s="1"/>
  <c r="AC72" i="42"/>
  <c r="AD72" i="42" s="1"/>
  <c r="AC307" i="42"/>
  <c r="AD307" i="42" s="1"/>
  <c r="AC280" i="42"/>
  <c r="AD280" i="42" s="1"/>
  <c r="AC166" i="42"/>
  <c r="AD166" i="42" s="1"/>
  <c r="AC184" i="42"/>
  <c r="AD184" i="42" s="1"/>
  <c r="AC80" i="42"/>
  <c r="AD80" i="42" s="1"/>
  <c r="AC304" i="42"/>
  <c r="AD304" i="42" s="1"/>
  <c r="AC241" i="42"/>
  <c r="AD241" i="42" s="1"/>
  <c r="AC334" i="42"/>
  <c r="AD334" i="42" s="1"/>
  <c r="AC113" i="42"/>
  <c r="AD113" i="42" s="1"/>
  <c r="AC301" i="42"/>
  <c r="AD301" i="42" s="1"/>
  <c r="AC292" i="42"/>
  <c r="AD292" i="42" s="1"/>
  <c r="AC37" i="42"/>
  <c r="AD37" i="42" s="1"/>
  <c r="AC238" i="42"/>
  <c r="AD238" i="42" s="1"/>
  <c r="AC157" i="42"/>
  <c r="AD157" i="42" s="1"/>
  <c r="AC18" i="42"/>
  <c r="AD18" i="42" s="1"/>
  <c r="AC247" i="42"/>
  <c r="AD247" i="42" s="1"/>
  <c r="AC59" i="42"/>
  <c r="AD59" i="42" s="1"/>
  <c r="AC104" i="42"/>
  <c r="AD104" i="42" s="1"/>
  <c r="AC322" i="42"/>
  <c r="AD322" i="42" s="1"/>
  <c r="AC169" i="42"/>
  <c r="AD169" i="42" s="1"/>
  <c r="AC52" i="42"/>
  <c r="AD52" i="42" s="1"/>
  <c r="AC253" i="42"/>
  <c r="AD253" i="42" s="1"/>
  <c r="AC250" i="42"/>
  <c r="AD250" i="42" s="1"/>
  <c r="AC163" i="42"/>
  <c r="AD163" i="42" s="1"/>
  <c r="AC289" i="42"/>
  <c r="AD289" i="42" s="1"/>
  <c r="AC140" i="42"/>
  <c r="AD140" i="42" s="1"/>
  <c r="AC31" i="42"/>
  <c r="AD31" i="42" s="1"/>
  <c r="AC101" i="42"/>
  <c r="AD101" i="42" s="1"/>
  <c r="AC75" i="42"/>
  <c r="AD75" i="42" s="1"/>
  <c r="AC21" i="42"/>
  <c r="AD21" i="42" s="1"/>
  <c r="AC232" i="42"/>
  <c r="AD232" i="42" s="1"/>
  <c r="AD187" i="42"/>
  <c r="AC123" i="42"/>
  <c r="AD123"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Carolina Romero </author>
  </authors>
  <commentList>
    <comment ref="M10" authorId="0" shapeId="0" xr:uid="{AA9E5E35-E84E-4109-B804-A1FBBE638E67}">
      <text>
        <r>
          <rPr>
            <b/>
            <sz val="9"/>
            <color indexed="81"/>
            <rFont val="Tahoma"/>
            <family val="2"/>
          </rPr>
          <t>Carolina Romero :</t>
        </r>
        <r>
          <rPr>
            <sz val="9"/>
            <color indexed="81"/>
            <rFont val="Tahoma"/>
            <family val="2"/>
          </rPr>
          <t xml:space="preserve">
(para riesgos de corrupción solo puede ser 3,4 o 5)</t>
        </r>
      </text>
    </comment>
    <comment ref="V10" authorId="0" shapeId="0" xr:uid="{DF7BDC96-046F-4FAC-9497-665C9BA52836}">
      <text>
        <r>
          <rPr>
            <b/>
            <sz val="9"/>
            <color rgb="FF000000"/>
            <rFont val="Tahoma"/>
            <family val="2"/>
          </rPr>
          <t>Carolina Romero :</t>
        </r>
        <r>
          <rPr>
            <sz val="9"/>
            <color rgb="FF000000"/>
            <rFont val="Tahoma"/>
            <family val="2"/>
          </rPr>
          <t xml:space="preserve">
</t>
        </r>
        <r>
          <rPr>
            <sz val="9"/>
            <color rgb="FF000000"/>
            <rFont val="Tahoma"/>
            <family val="2"/>
          </rPr>
          <t>Los Riesgos de Corrupción no disminuyen en impacto</t>
        </r>
      </text>
    </comment>
    <comment ref="Z10" authorId="0" shapeId="0" xr:uid="{DF8D68CB-C28A-4CF2-B7E3-DF579ABB71B3}">
      <text>
        <r>
          <rPr>
            <b/>
            <sz val="9"/>
            <color indexed="81"/>
            <rFont val="Tahoma"/>
            <family val="2"/>
          </rPr>
          <t>Carolina Romero :</t>
        </r>
        <r>
          <rPr>
            <sz val="9"/>
            <color indexed="81"/>
            <rFont val="Tahoma"/>
            <family val="2"/>
          </rPr>
          <t xml:space="preserve">
(para riesgos de corrupción el impacto sigue siendo igual que el inherente)</t>
        </r>
      </text>
    </comment>
    <comment ref="AB10" authorId="0" shapeId="0" xr:uid="{5F097081-C5B5-4ECC-BB69-F0370BC25A90}">
      <text>
        <r>
          <rPr>
            <b/>
            <sz val="9"/>
            <color indexed="81"/>
            <rFont val="Tahoma"/>
            <family val="2"/>
          </rPr>
          <t>Carolina Romero :</t>
        </r>
        <r>
          <rPr>
            <sz val="9"/>
            <color indexed="81"/>
            <rFont val="Tahoma"/>
            <family val="2"/>
          </rPr>
          <t xml:space="preserve">
(para riesgos de corrupción el impacto sigue siendo igual que el inherente)</t>
        </r>
      </text>
    </comment>
    <comment ref="AD10" authorId="0" shapeId="0" xr:uid="{323CDDD0-DBCB-4C79-8ED5-E0CD1318F0FD}">
      <text>
        <r>
          <rPr>
            <b/>
            <sz val="9"/>
            <color indexed="81"/>
            <rFont val="Tahoma"/>
            <family val="2"/>
          </rPr>
          <t>Carolina Romero :</t>
        </r>
        <r>
          <rPr>
            <sz val="9"/>
            <color indexed="81"/>
            <rFont val="Tahoma"/>
            <family val="2"/>
          </rPr>
          <t xml:space="preserve">
Para Riesgos de corrupción solo aplica Evitar o Reducir el riesgo</t>
        </r>
      </text>
    </comment>
    <comment ref="AE10" authorId="0" shapeId="0" xr:uid="{F9683EB2-5EAB-4AA1-A67E-49BE5E5616CF}">
      <text>
        <r>
          <rPr>
            <b/>
            <sz val="9"/>
            <color rgb="FF000000"/>
            <rFont val="Tahoma"/>
            <family val="2"/>
          </rPr>
          <t>Carolina Romero :</t>
        </r>
        <r>
          <rPr>
            <sz val="9"/>
            <color rgb="FF000000"/>
            <rFont val="Tahoma"/>
            <family val="2"/>
          </rPr>
          <t xml:space="preserve">
</t>
        </r>
        <r>
          <rPr>
            <sz val="9"/>
            <color rgb="FF000000"/>
            <rFont val="Tahoma"/>
            <family val="2"/>
          </rPr>
          <t>Para Riesgos de corrupción solo aplica Evitar o Reducir el riesgo</t>
        </r>
      </text>
    </comment>
    <comment ref="AF10" authorId="0" shapeId="0" xr:uid="{A134E017-FED9-4E03-ACC4-583E99E27A79}">
      <text>
        <r>
          <rPr>
            <b/>
            <sz val="9"/>
            <color rgb="FF000000"/>
            <rFont val="Tahoma"/>
            <family val="2"/>
          </rPr>
          <t>Carolina Romero :</t>
        </r>
        <r>
          <rPr>
            <sz val="9"/>
            <color rgb="FF000000"/>
            <rFont val="Tahoma"/>
            <family val="2"/>
          </rPr>
          <t xml:space="preserve">
</t>
        </r>
        <r>
          <rPr>
            <sz val="9"/>
            <color rgb="FF000000"/>
            <rFont val="Tahoma"/>
            <family val="2"/>
          </rPr>
          <t>Para tratamiento de riesgos de seguridad digital ver anexo 4. “Lineamientos para la gestión del riesgo de seguridad digital de la Guía de riesgos del DAFP</t>
        </r>
      </text>
    </comment>
  </commentList>
</comments>
</file>

<file path=xl/sharedStrings.xml><?xml version="1.0" encoding="utf-8"?>
<sst xmlns="http://schemas.openxmlformats.org/spreadsheetml/2006/main" count="2444" uniqueCount="850">
  <si>
    <t>Mensual</t>
  </si>
  <si>
    <t xml:space="preserve">Consecuencias </t>
  </si>
  <si>
    <t>Control Existente</t>
  </si>
  <si>
    <t xml:space="preserve">Responsable de la acción </t>
  </si>
  <si>
    <t>Periodo Seguimiento</t>
  </si>
  <si>
    <t>Fecha de Inicio</t>
  </si>
  <si>
    <t>Fecha de terminación</t>
  </si>
  <si>
    <t>Probabilidad</t>
  </si>
  <si>
    <t>Impacto</t>
  </si>
  <si>
    <t xml:space="preserve">Nivel </t>
  </si>
  <si>
    <t xml:space="preserve">Proceso/
Subproceso </t>
  </si>
  <si>
    <t>Clasificación del Riesgo</t>
  </si>
  <si>
    <t>Opción de manejo</t>
  </si>
  <si>
    <t>Acción de contingencia ante posible materialización</t>
  </si>
  <si>
    <t>Moderado</t>
  </si>
  <si>
    <t>Corrupción</t>
  </si>
  <si>
    <t>Gestión</t>
  </si>
  <si>
    <t>Operativo</t>
  </si>
  <si>
    <t>Imagen</t>
  </si>
  <si>
    <t xml:space="preserve">PROCESOS </t>
  </si>
  <si>
    <t xml:space="preserve"> Riesgo</t>
  </si>
  <si>
    <t>TIPO DE RIESGO</t>
  </si>
  <si>
    <t>Tipo de Riesgo</t>
  </si>
  <si>
    <t xml:space="preserve">Seguridad de la Información </t>
  </si>
  <si>
    <t>CLASES DE RIESGO</t>
  </si>
  <si>
    <t>Financiero</t>
  </si>
  <si>
    <t>Tecnologicos</t>
  </si>
  <si>
    <t>Cumplimiento</t>
  </si>
  <si>
    <t xml:space="preserve">Información </t>
  </si>
  <si>
    <t>Ambiental</t>
  </si>
  <si>
    <t>Activo de Información (seguridad de la Información)</t>
  </si>
  <si>
    <t>Casi seguro</t>
  </si>
  <si>
    <t>Probable</t>
  </si>
  <si>
    <t>Posible</t>
  </si>
  <si>
    <t>Improbable</t>
  </si>
  <si>
    <t>Rara vez</t>
  </si>
  <si>
    <t>Catastrófico</t>
  </si>
  <si>
    <t>Mayor</t>
  </si>
  <si>
    <t>Menor</t>
  </si>
  <si>
    <t>Insignificante</t>
  </si>
  <si>
    <t>PROBABILIDAD</t>
  </si>
  <si>
    <t>IMPACTO</t>
  </si>
  <si>
    <t>Insignificante (1)</t>
  </si>
  <si>
    <t>Menor (2)</t>
  </si>
  <si>
    <t>Moderado (3)</t>
  </si>
  <si>
    <t>Mayor (4)</t>
  </si>
  <si>
    <t>Catastrófico (5)</t>
  </si>
  <si>
    <t>Raro (1)</t>
  </si>
  <si>
    <t>Improbable (2)</t>
  </si>
  <si>
    <t>Probable (4)</t>
  </si>
  <si>
    <t>Casi certeza (5)</t>
  </si>
  <si>
    <t>Baja</t>
  </si>
  <si>
    <t>Moderada</t>
  </si>
  <si>
    <t>Alta</t>
  </si>
  <si>
    <t>Extrema</t>
  </si>
  <si>
    <t xml:space="preserve">Impacto </t>
  </si>
  <si>
    <t>Opciones de manejo</t>
  </si>
  <si>
    <t>ZONA RIESGO</t>
  </si>
  <si>
    <t>Asumir el riesgo</t>
  </si>
  <si>
    <t>Asumir o reducir el riesgo</t>
  </si>
  <si>
    <t xml:space="preserve">Reducir, evitar, Compartir o transferir el riesgo </t>
  </si>
  <si>
    <t>Evitar, reducir, Compartir o transferir el riesgo</t>
  </si>
  <si>
    <t xml:space="preserve">Estrategia Utilizada para manejo </t>
  </si>
  <si>
    <t>Reducir el riesgo</t>
  </si>
  <si>
    <t>Evitar el riesgo</t>
  </si>
  <si>
    <t xml:space="preserve">Compartir o transferir el riesgo </t>
  </si>
  <si>
    <t>Estrategia de Manejo</t>
  </si>
  <si>
    <t xml:space="preserve">No existen </t>
  </si>
  <si>
    <t>Evaluación del Control</t>
  </si>
  <si>
    <t xml:space="preserve">Evaluación controles </t>
  </si>
  <si>
    <t>Fuerte</t>
  </si>
  <si>
    <t xml:space="preserve">Solidez Individual Control </t>
  </si>
  <si>
    <t xml:space="preserve">Solidez Conjunto de Controles </t>
  </si>
  <si>
    <t xml:space="preserve">Solidez Individual del Control </t>
  </si>
  <si>
    <t>Calificación Solidez</t>
  </si>
  <si>
    <t>Vacía</t>
  </si>
  <si>
    <t>Periodo de Seguimiento</t>
  </si>
  <si>
    <t>Diario</t>
  </si>
  <si>
    <t xml:space="preserve">Bimestral </t>
  </si>
  <si>
    <t>Semanal</t>
  </si>
  <si>
    <t>Bimensual</t>
  </si>
  <si>
    <t>Trimestral</t>
  </si>
  <si>
    <t xml:space="preserve">Cuatrimestral </t>
  </si>
  <si>
    <t xml:space="preserve">Semestral </t>
  </si>
  <si>
    <t>Anual</t>
  </si>
  <si>
    <t>Amenaza (seguridad de la Información)</t>
  </si>
  <si>
    <t>Controles disminuyen Impacto?</t>
  </si>
  <si>
    <t>Controles disminuyen Probabilidad?</t>
  </si>
  <si>
    <t>no disminuye</t>
  </si>
  <si>
    <t>Disminucion Probabilidad/Impacto</t>
  </si>
  <si>
    <t>Directa</t>
  </si>
  <si>
    <t xml:space="preserve">Indirectamente </t>
  </si>
  <si>
    <t>No disminuye</t>
  </si>
  <si>
    <t>directamente</t>
  </si>
  <si>
    <t>indirectamente</t>
  </si>
  <si>
    <t>moderado</t>
  </si>
  <si>
    <t>Indirectamente</t>
  </si>
  <si>
    <t>Solidez Conjunto</t>
  </si>
  <si>
    <t>Disminución Probabilidad</t>
  </si>
  <si>
    <t>Disminución Impacto</t>
  </si>
  <si>
    <t>Calificación Individual de controles</t>
  </si>
  <si>
    <t xml:space="preserve">Calificación Solidez Conjunto de Controles </t>
  </si>
  <si>
    <t># Columnas que disminuye Probabilidad</t>
  </si>
  <si>
    <t># Columnas que disminuye Impacto</t>
  </si>
  <si>
    <t>Descripción?</t>
  </si>
  <si>
    <t>No Acción Correctiva</t>
  </si>
  <si>
    <t>Materialización del Riesgo</t>
  </si>
  <si>
    <t>SI</t>
  </si>
  <si>
    <t>NO</t>
  </si>
  <si>
    <t>Causas - Vulnerabilidades(seguridad Información)</t>
  </si>
  <si>
    <t>Matriz de Riesgos</t>
  </si>
  <si>
    <t>No aplica</t>
  </si>
  <si>
    <t xml:space="preserve">No aplica </t>
  </si>
  <si>
    <t>Falta de claridad en el nivel de responsabilidad y autoridad</t>
  </si>
  <si>
    <t xml:space="preserve">Inexactitud en la formulación de planes, programas y/o  proyectos asociados a la planeación estratégica </t>
  </si>
  <si>
    <t xml:space="preserve">Aprobar y ejecutar un presupuesto que no cubra las necesidades de toda la vigencia fiscal. </t>
  </si>
  <si>
    <t>1. Analizar las causas del incumplimiento
2. Se solicita al responsable la apertura de la acción de mejora
3. Seguimiento a las acciones definidas.
4. En caso de requerimientos de Entes de control, se prepara la respuesta correspondiente.</t>
  </si>
  <si>
    <t>Incumplimiento de los objetivos de la Planeación estratégica y las metas establecidas</t>
  </si>
  <si>
    <t>Pérdida de la imagen institucional
Reprocesos en la ejecución de la gestión
Uso ineficiente de recursos
Desgaste administrativo</t>
  </si>
  <si>
    <t xml:space="preserve">Se tiene documentado el organigrama y el manual de funciones con las responsabilidades y autoridades. Se entrega a cada funcionario </t>
  </si>
  <si>
    <t xml:space="preserve"> Comunicación deficiente y desarticulada</t>
  </si>
  <si>
    <t>Falta de lineamientos/requisitos  claros</t>
  </si>
  <si>
    <t xml:space="preserve">1. Analizar las causas del incumplimiento
2. Se solicita al responsable la apertura de la acción de mejora
3. Seguimiento a las acciones definidas.
</t>
  </si>
  <si>
    <t>Débil</t>
  </si>
  <si>
    <t>Probabilidad Aprox</t>
  </si>
  <si>
    <t>Impacto Aprox</t>
  </si>
  <si>
    <t>Estratégico</t>
  </si>
  <si>
    <t xml:space="preserve">Realización de auditorias internas a los procesos </t>
  </si>
  <si>
    <t>1. Analizar las causas del incumplimiento
2.Documentar  la acción de mejora, definición de alternativas de endeudamiento u obtención de recursos.
3. Seguimiento a las acciones definidas.
4. En caso de requerimientos de Entes de control, se prepara la respuesta correspondiente.</t>
  </si>
  <si>
    <t xml:space="preserve">Ubicación Indicador/Registro 
</t>
  </si>
  <si>
    <t>Inadecuada redacción de los informes de evaluación.</t>
  </si>
  <si>
    <t>Hallazgos de Entes de control externos</t>
  </si>
  <si>
    <t>1. Analizar las causas del incumplimiento
2. Se solicita  al responsable la  apertura de la acción de mejora
3. Seguimiento a las acciones definidas.
4. En caso de requerimientos de Entes de control, se prepara la respuesta correspondiente y el proceso según aplique.</t>
  </si>
  <si>
    <t>Entrega de información inoportuna e imprecisa para la toma de decisiones</t>
  </si>
  <si>
    <t xml:space="preserve">Mala toma de decisiones
Pérdida de credibilidad interna y externa
Reprocesos
</t>
  </si>
  <si>
    <t xml:space="preserve">1. Analizar las causas del incumplimiento
2. Se solicita  al responsable la  apertura de la acción de mejora
3. Seguimiento a las acciones definidas.
</t>
  </si>
  <si>
    <t xml:space="preserve">Insuficientes mecanismos de monitoreo en el desarrollo e implementación del SIG </t>
  </si>
  <si>
    <t>Inadecuada planificación y desarrollo de las actividades relacionadas con la implementación y mantenimiento del Sistema Integrado de Gestión</t>
  </si>
  <si>
    <t xml:space="preserve">1. Ajustar el cronograma
2.Realizar ajustes a las metodologías
3. Reiteración de comunicados y Ampliación de plazos                           </t>
  </si>
  <si>
    <t xml:space="preserve">Débil evaluación de la viabilidad de desarrollo de los planes de mejoramiento   </t>
  </si>
  <si>
    <t xml:space="preserve">Reprocesos en la formulación de los planes de mejoramiento.
Mejoras no incorporadas en la gestión de los procesos      
Cierre no eficaz de los planes de mejoramiento  
Incumplimientos
Mala imagen
Pérdida de credibilidad </t>
  </si>
  <si>
    <t>Indicador o  registro de control</t>
  </si>
  <si>
    <t xml:space="preserve"> 1. Analizar las causas del incumplimiento
2. Se solicita  al responsable la  apertura de la acción de mejora - Realizar Nuevamente capacitaciones en manejo de archivos
3. Seguimiento a las acciones definidas.
</t>
  </si>
  <si>
    <t>No contar con personal idóneo y comprometido para el desarrollo de la gestión institucional</t>
  </si>
  <si>
    <t>Falta de liderazgo y acompañamiento por parte del responsable del proceso</t>
  </si>
  <si>
    <t xml:space="preserve">Acciones Preventivas o de Tratamiento </t>
  </si>
  <si>
    <t>Se realiza investigación disciplinaria, reconstrucción de información de acuerdo a la normatividad legal vigente</t>
  </si>
  <si>
    <t>Falta de seguimiento y control a los prestamos de documentos del  archivo central y a la eliminación de documentos según TRD</t>
  </si>
  <si>
    <t>Indicador Utilidad</t>
  </si>
  <si>
    <t xml:space="preserve">Pérdida o extracción de  la documentación
Deficiente conservación y preservación de la memoria institucional.
Sanciones, incumplimientos, mala imagen, pérdida de credibilidad  </t>
  </si>
  <si>
    <t xml:space="preserve">Continuar con la aplicación de controles </t>
  </si>
  <si>
    <t xml:space="preserve"> 1. Analizar las causas del incumplimiento
2. Se solicita  al responsable la  apertura de la acción de mejora 
3. Seguimiento a las acciones definidas.</t>
  </si>
  <si>
    <t xml:space="preserve">No Aplica </t>
  </si>
  <si>
    <t xml:space="preserve">Seguimiento y reporte de casos al proveedor del software en caso de falla o error, contrato de mantenimiento con el proveedor. </t>
  </si>
  <si>
    <t xml:space="preserve">Inoportunidad en el tramite de la correspondencia </t>
  </si>
  <si>
    <t>Falta de seguimiento a los tiempos de respuesta de las PQRS</t>
  </si>
  <si>
    <t>1. Analizar las causas del incumplimiento
2. Se solicita  al responsable la  apertura de la acción de mejora 
3. Seguimiento a las acciones definidas.</t>
  </si>
  <si>
    <t>La encuesta no permita evaluar los aspectos relevantes en la prestación del servicio o que no se realice  la encuesta</t>
  </si>
  <si>
    <t xml:space="preserve">Que no se tomen acciones como resultado de la encuesta de satisfacción pertinentes y oportunas </t>
  </si>
  <si>
    <t>Perdida de credibilidad
Perdida de imagen 
No se tomen acciones pertinentes y oportunas.
No hay mejora continua en los procesos.</t>
  </si>
  <si>
    <t>Demora en la distribución de la correspondencia recibida por parte de las dependencias.</t>
  </si>
  <si>
    <t>Demora en dar respuesta a las comunicaciones recibidas.</t>
  </si>
  <si>
    <t>Imposibilidad de radicación de correspondencia de entrada o salida, a usuarios internos como externo</t>
  </si>
  <si>
    <t>Todos los procesos</t>
  </si>
  <si>
    <t>no aplica</t>
  </si>
  <si>
    <t xml:space="preserve">COHECHO
(Propio, impropio, por dar u ofrecer, manipulación indebida de información, favorecimiento a terceros en gestión de recursos, indebido manejo de pagos y cobros indebidos).
</t>
  </si>
  <si>
    <t xml:space="preserve">PREVARICATO
(Acción u Omisión)
</t>
  </si>
  <si>
    <t xml:space="preserve">CONCUSIÓN –FRAUDE
</t>
  </si>
  <si>
    <t xml:space="preserve">UTILIZACIÓN DE INFORMACIÓN PRIVILEGIADA
</t>
  </si>
  <si>
    <t xml:space="preserve">SOLICITAR DÁDIVAS O ACCEDER A SOBORNO
</t>
  </si>
  <si>
    <t>Insumos y/o equipos, amañando los costos, necesidades reales u obviando requisitos técnicos y estudios para obtener un beneficio personal, generalmente económico afectando los recursos la Empresa.
Uso excesivo del poder
Desconocimiento de los procedimientos y normativas</t>
  </si>
  <si>
    <t>Ejercer cualquier clase de coacción sobre servidores públicos o sobre particulares que ejerzan funciones públicas invocando influencias reales o simuladas, para obtener provecho personal o para terceros, o para que procedan en determinado sentido (nombramientos irregulares, nepotismo).
Uso excesivo del poder
Desconocimiento de los procedimientos y normativas</t>
  </si>
  <si>
    <t>Tolerar por parte del supervisor de los contratos, el incumplimiento en la calidad de los bienes y servicios adquiridos por la Empresa, o en su defecto, los exigidos por las normas técnicas obligatorias, o certificar como recibida a satisfacción, obra, suministro o servicio que no ha sido ejecutado a cabalidad a cambio de un beneficio particular
Uso excesivo del poder
Desconocimiento de los procedimientos y normativas</t>
  </si>
  <si>
    <t xml:space="preserve"># Casos presentados </t>
  </si>
  <si>
    <t>Total general</t>
  </si>
  <si>
    <t>RIESGOS POR PROCESO</t>
  </si>
  <si>
    <t>TIPOS DE RIESGOS IDENTIFICADOS</t>
  </si>
  <si>
    <t>RIESGOS POR CLASIFICACIÓN</t>
  </si>
  <si>
    <t>SOLIDEZ DE CONTROLES</t>
  </si>
  <si>
    <t>Materialización del Riesgo?</t>
  </si>
  <si>
    <t>MATERIALIZACIÓN DE RIESGOS</t>
  </si>
  <si>
    <t>NIVEL DE RIESGOS RESIDUALES</t>
  </si>
  <si>
    <t>VOLVER A INICIO</t>
  </si>
  <si>
    <t>Información</t>
  </si>
  <si>
    <t>Software</t>
  </si>
  <si>
    <t>Hardware</t>
  </si>
  <si>
    <t>Servicios</t>
  </si>
  <si>
    <t>Intangibles</t>
  </si>
  <si>
    <t>Componentes de red</t>
  </si>
  <si>
    <t>Personas</t>
  </si>
  <si>
    <t>Instalaciones</t>
  </si>
  <si>
    <t xml:space="preserve">Clasificación seguridad digital </t>
  </si>
  <si>
    <t>Ley 1712 de 2014</t>
  </si>
  <si>
    <t>Ley 1581 de 2012</t>
  </si>
  <si>
    <t>CRITICIDAD POR CONFIDENCIALIDAD</t>
  </si>
  <si>
    <t>CRITICIDAD POR INTEGRIDAD</t>
  </si>
  <si>
    <t>CRITICIDAD POR DISPONIBILIDAD</t>
  </si>
  <si>
    <t>Información Pública Reservada</t>
  </si>
  <si>
    <t>Información Pública Clasificada</t>
  </si>
  <si>
    <t xml:space="preserve">Información Pública </t>
  </si>
  <si>
    <t>No Clasificada</t>
  </si>
  <si>
    <t>Media</t>
  </si>
  <si>
    <t xml:space="preserve">Contiene Datos Personales </t>
  </si>
  <si>
    <t xml:space="preserve">No Contiene Datos Personales </t>
  </si>
  <si>
    <t>Amenazas</t>
  </si>
  <si>
    <t>Fuego</t>
  </si>
  <si>
    <t>Agua</t>
  </si>
  <si>
    <t>Fenómenos climáticos</t>
  </si>
  <si>
    <t>Fenómenos sísmicos</t>
  </si>
  <si>
    <t>Fallas en el sistema de suministro de agua</t>
  </si>
  <si>
    <t>Fallas en el suministro de aire acondicionado</t>
  </si>
  <si>
    <t>Radiación electromagnética</t>
  </si>
  <si>
    <t>Radiación térmica</t>
  </si>
  <si>
    <t>Espionaje remoto</t>
  </si>
  <si>
    <t>Fallas del equipo</t>
  </si>
  <si>
    <t>Mal funcionamiento del equipo</t>
  </si>
  <si>
    <t>Saturación del sistema de información</t>
  </si>
  <si>
    <t>Mal funcionamiento del software</t>
  </si>
  <si>
    <t>Uso no autorizado del equipo</t>
  </si>
  <si>
    <t>Copia fraudulenta del software</t>
  </si>
  <si>
    <t>Error en el uso o abuso de derechos</t>
  </si>
  <si>
    <t>Falsificación de derechos</t>
  </si>
  <si>
    <t>Criminal de la computación</t>
  </si>
  <si>
    <t>Terrorismo</t>
  </si>
  <si>
    <t>Pirata informático, intruso ilegal</t>
  </si>
  <si>
    <t>Espionaje industrial (inteligencia, empresas, gobiernos extranjeros, otros intereses)</t>
  </si>
  <si>
    <t xml:space="preserve">Vulnerabilidades </t>
  </si>
  <si>
    <t>Mantenimiento insuficiente</t>
  </si>
  <si>
    <t>Ausencia de esquemas de reemplazo periódico</t>
  </si>
  <si>
    <t>Sensibilidad a la radiación electromagnética</t>
  </si>
  <si>
    <t>Susceptibilidad a las variaciones de temperatura (o al polvo y suciedad)</t>
  </si>
  <si>
    <t>Almacenamiento sin protección</t>
  </si>
  <si>
    <t>Falta de cuidado en la disposición final</t>
  </si>
  <si>
    <t>Copia no controlada</t>
  </si>
  <si>
    <t>Ausencia o insuficiencia de pruebas de software</t>
  </si>
  <si>
    <t>Ausencia de terminación de sesión</t>
  </si>
  <si>
    <t>Ausencia de registros de auditoría</t>
  </si>
  <si>
    <t>Asignación errada de los derechos de acceso</t>
  </si>
  <si>
    <t>Interfaz de usuario compleja</t>
  </si>
  <si>
    <t>Ausencia de documentación</t>
  </si>
  <si>
    <t>Fechas incorrectas</t>
  </si>
  <si>
    <t>Ausencia de mecanismos de identificación y autenticación de usuarios</t>
  </si>
  <si>
    <t>Contraseñas sin protección</t>
  </si>
  <si>
    <t>Software nuevo o inmaduro</t>
  </si>
  <si>
    <t>Ausencia de pruebas de envío o recepción de mensajes</t>
  </si>
  <si>
    <t>Líneas de comunicación sin protección</t>
  </si>
  <si>
    <t>Conexión deficiente de cableado</t>
  </si>
  <si>
    <t>Tráfico sensible sin protección</t>
  </si>
  <si>
    <t>Punto único de falla</t>
  </si>
  <si>
    <t>Ausencia del personal</t>
  </si>
  <si>
    <t>Entrenamiento insuficiente</t>
  </si>
  <si>
    <t>Falta de conciencia en seguridad</t>
  </si>
  <si>
    <t>Ausencia de políticas de uso aceptable</t>
  </si>
  <si>
    <t>Trabajo no supervisado de personal externo o de limpieza</t>
  </si>
  <si>
    <t>Uso inadecuado de los controles de acceso al edificio</t>
  </si>
  <si>
    <t>Áreas susceptibles a inundación</t>
  </si>
  <si>
    <t>Red eléctrica inestable</t>
  </si>
  <si>
    <t>Ausencia de protección en puertas o ventanas</t>
  </si>
  <si>
    <t>Ausencia de procedimiento de registro/retiro de usuarios</t>
  </si>
  <si>
    <t>Ausencia de proceso para supervisión de derechos de acceso</t>
  </si>
  <si>
    <t>Ausencia de control de los activos que se encuentran fuera de las instalaciones</t>
  </si>
  <si>
    <t>Ausencia de acuerdos de nivel de servicio (ANS o SLA)</t>
  </si>
  <si>
    <t>Ausencia de mecanismos de monitoreo para brechas en la seguridad</t>
  </si>
  <si>
    <t>Interceptación de servicios de señales de interferencia comprometida</t>
  </si>
  <si>
    <t>Incumplimiento en el mantenimiento del sistema de información</t>
  </si>
  <si>
    <t>Ausencia de procedimientos y/o de políticas en general (esto aplica para muchas actividades que la entidad no tenga documentadas y formalizadas como uso aceptable de activos, control de cambios, valoración de riesgos, escritorio y pantalla limpia entre otros)</t>
  </si>
  <si>
    <t>Intrusos (empleados con entrenamiento deficiente, descontentos, malintencionados, negligentes, deshonestos o despedidos)</t>
  </si>
  <si>
    <t>Incumplimiento ley habeas data
Hallazgos de entes de control
Procesos disciplinarios
Pérdida de credibilidad institucional
Quejas y reclamos de los usuarios
Hurto de Información
Sanciones disciplinarias, fiscales y/o penales.
Detrimento Patrimonial 
Incumplimiento de procesos, metas y objetivos 
Retraso en el procesamiento de información, perdida de datos, inestabilidad en los procesos contables, comerciales, financieros, administrativos y misionales de la empresa</t>
  </si>
  <si>
    <t>Incumplimiento ley habeas data
Hallazgos de entes de control
Procesos disciplinarios
Pérdida de credibilidad institucional
Quejas y reclamos de los usuarios
Plagio de Información
Fuga de Información
Hurto de Información
Sanciones disciplinarias, fiscales y/o penales.
Detrimento Patrimonial 
Incumplimiento de procesos, metas y objetivos 
Retraso en el procesamiento de información, perdida de datos, inestabilidad en los procesos contables, comerciales, financieros, administrativos y misionales de la empresa</t>
  </si>
  <si>
    <t>Se realizan capacitaciones en el manejo del software</t>
  </si>
  <si>
    <t>Direccionamiento Estratégico</t>
  </si>
  <si>
    <t xml:space="preserve">Son efectivos y están documentados </t>
  </si>
  <si>
    <t>Están documentados pero No son efectivos</t>
  </si>
  <si>
    <t xml:space="preserve">Son efectivos pero no están documentados </t>
  </si>
  <si>
    <t>1. Corregir y ajustar los planes de mejora que no cumplen las especificaciones 
2. Si, la acción de mejora no es eficaz se debe generar una nueva acción de mejora.</t>
  </si>
  <si>
    <t xml:space="preserve">Realización de seguimiento a la implementación de las acciones de mejora y evaluación de recursos en la implementación de las mismas a través de la matriz de acciones. </t>
  </si>
  <si>
    <t>Incumplimiento al Sistema Integrado de gestión
Incumplimiento normativo en materia de gestión documental y archivística</t>
  </si>
  <si>
    <t xml:space="preserve">Indicador Evaluación y Reevaluación de proveedores </t>
  </si>
  <si>
    <t>Seguimiento al cumplimiento de los tiempos, Seguimiento por Revisoría Fiscal</t>
  </si>
  <si>
    <t>Incumplimiento en los términos de ley para la respuesta de PQRS</t>
  </si>
  <si>
    <t>SST</t>
  </si>
  <si>
    <t>Seguridad Vial</t>
  </si>
  <si>
    <t xml:space="preserve">Insatisfacción de los clientes y usuarios </t>
  </si>
  <si>
    <t>No existe un diagnostico actualizado o asertivo de la situación de la empresa</t>
  </si>
  <si>
    <t xml:space="preserve"> Conciliaciones Bancarias</t>
  </si>
  <si>
    <t xml:space="preserve">Satisfacción del cliente
</t>
  </si>
  <si>
    <t xml:space="preserve">
1. Analizar las causas del incumplimiento
2. Se solicita  al responsable la  apertura de la acción de mejora 
3. Seguimiento a las acciones definidas.</t>
  </si>
  <si>
    <t xml:space="preserve">Inadecuada gestión de procesos y prestación de los servicios </t>
  </si>
  <si>
    <t>Incumplimiento de estándares mínimos del Sistema de Gestión en Seguridad y Salud en el Trabajo.</t>
  </si>
  <si>
    <t>Incumplimiento  en el suministro o  la prestación del servicio
por parte de los proveedores/Proveedores inadecuados</t>
  </si>
  <si>
    <t>Deficiente diagnóstico de las brechas existentes para el cumplimiento de los estándares mínimos del  SG-SST</t>
  </si>
  <si>
    <t>ID</t>
  </si>
  <si>
    <t>Riesgo Inherente</t>
  </si>
  <si>
    <t>Determinar Controles</t>
  </si>
  <si>
    <t>Riesgo Residual</t>
  </si>
  <si>
    <t>Fecha Vigencia</t>
  </si>
  <si>
    <t>Versión</t>
  </si>
  <si>
    <t>Clasificación de la información</t>
  </si>
  <si>
    <t>Administrativo</t>
  </si>
  <si>
    <t>Control y Mejora Continua</t>
  </si>
  <si>
    <t>Fomento Educativo</t>
  </si>
  <si>
    <t>Procesos Disciplinarios</t>
  </si>
  <si>
    <t>Producción de matriculas</t>
  </si>
  <si>
    <t>Tecnologia</t>
  </si>
  <si>
    <t>Reproceso en la formulación de planes, políticas y proyectos, incumplimiento de los objetivos estratégicos.                          
Omisión de necesidades y problemáticas de algunas dependencias.                        
Sanciones por incumplimiento legal.                      
Demoras en la formulación de los lineamientos, políticas y/o estrategias       
Deterioro de la imagen  institucional</t>
  </si>
  <si>
    <t>Director Ejecutivo</t>
  </si>
  <si>
    <t>Cuadro de Mando Corporativo</t>
  </si>
  <si>
    <t>Se definen los lineamientos a través  de los procesos en los procedimientos, políticas, planes, manuales y demás documentos del SIG.  En caso de cambios en los lineamientos se deben actualizar los documentos esto se evidencia en el  control de cambios y nueva versión del documento. En el caso de no cumplir con los lineamientos, se documenta una salida no conforme o se genera una acción correctiva o de mejora.</t>
  </si>
  <si>
    <t>En los documentos del SIG, se encuentran las comunicaciones requeridas, (que comunica, como, cuando); se cuenta con un plan de comunicaciones. Se realiza una reunión mensual Comité Directivo para articular a todos los procesos y comunicar lineamientos.</t>
  </si>
  <si>
    <t xml:space="preserve">Recorte de presupuesto para las vigencias siguientes en cada proceso
Incumplimiento de los objetivos institucionales. 
Incumplimiento de metas e indicadores, proyectos o programas </t>
  </si>
  <si>
    <t>Profesional Financiero-Dirección Ejecutiva</t>
  </si>
  <si>
    <t>Omisión de necesidades y problemáticas de algunas dependencias.                      
Sanciones por incumplimiento legal. 
Deterioro de la imagen  institucional</t>
  </si>
  <si>
    <t>Dirección Ejecutiva</t>
  </si>
  <si>
    <t>1. Analizar las causas del incumplimiento
2. Se solicita  a la Dirección Ejecutiva la apertura de la acción de mejora
3. Seguimiento a las acciones definidas.
4. En caso de requerimientos de Entes de control, se prepara la respuesta correspondiente.</t>
  </si>
  <si>
    <t>Incumplimiento en las funciones públicas</t>
  </si>
  <si>
    <t xml:space="preserve">Sanciones, multas o investigaciones disciplinarias, penales o fiscales por parte de organismos de control y vigilancia.  </t>
  </si>
  <si>
    <t>Información inoportuna, incorrecta, incompleta o inadecuada 
(comunicaciones)</t>
  </si>
  <si>
    <t>Seguir aplicando los controles</t>
  </si>
  <si>
    <t>1. Analizar las causas del incumplimiento
2. Se solicita al responsable la apertura de la acción de mejora
3. Seguimiento a las acciones definidas.</t>
  </si>
  <si>
    <t>No</t>
  </si>
  <si>
    <t xml:space="preserve">Causas relacionados con la parte Técnica: Problemas relacionados con la Tecnología, fallos en el diseño, falta de conocimientos Técnicos o la integración de sistemas. 
Causas relacionados con la parte de Recursos Humanos: Falta de personal capacitado, perdida de miembros clave  del equipo, conflictos o falta de comunicación efectiva. </t>
  </si>
  <si>
    <t xml:space="preserve">Retrasos en el cronograma
Aumento de costos 
Perdida de Calidad
Pérdida de la imagen institucional
Impacto negativo en la satisfacción de las partes interesadas
Cancelación del proyecto o impacto en la viabilidad del proyecto. 
Impactos ambientales y sociales
Sanciones regulatorias
Perdidas Financieras
Afectaciones en el ingreso y crecimiento de la empresa
</t>
  </si>
  <si>
    <t>Cumplimiento plan de trabajo de los proyectos</t>
  </si>
  <si>
    <t>1. Analizar las causas del incumplimiento
2. Se solicita al responsable la apertura de la acción de mejora
3. Seguimiento a las acciones definidas.
4. En caso de requerimientos de Entes de control o partes interesadas, se prepara la respuesta correspondiente.</t>
  </si>
  <si>
    <t>Profesional de Auditoria Interna</t>
  </si>
  <si>
    <t xml:space="preserve"> Indicador de ejecución de auditorias </t>
  </si>
  <si>
    <t xml:space="preserve">El Profesional de la Dirección Ejecutiva o Analista de Planeación solicita la apertura de las acciones de mejora correspondientes cuando los indicadores están en rojo o insatisfactorio, los resultados de auditorias internas y demás análisis de datos derivados del SIG. </t>
  </si>
  <si>
    <t>Analista de Planeación/Profesional de Auditoria Interna/Profesional Dirección Ejecutiva</t>
  </si>
  <si>
    <t xml:space="preserve">Procedimiento Gestión del cambio y acciones de Mejora. </t>
  </si>
  <si>
    <t>Profesional Dirección Ejecutiva</t>
  </si>
  <si>
    <t>Utilización impropia de los recursos, infraestructura, insumos, dispositivos y equipos del CONTE buscando provecho particular, usufructo
y/o apropiamiento de los mismos en detrimento del patrimonio de la Empresa.
Uso excesivo del poder
Desconocimiento de los procedimientos y normativas</t>
  </si>
  <si>
    <t xml:space="preserve">TRÁFICO DE INFLUENCIAS
(favorecimiento a terceros)
</t>
  </si>
  <si>
    <t>Se lleva registro de control de préstamo de los documentos, se actualizan las TRD , se cuenta con el  Manual de Gestión Documental.</t>
  </si>
  <si>
    <t xml:space="preserve">Error en las investigaciones para la resolución de PQRSD por Omisión de información  o error humano. </t>
  </si>
  <si>
    <t>Sanciones de las entidades de vigilancia y control, silencios administrativos, acciones legales en contra de la empresa,   daño a la imagen de la empresa 
Demora en la generación de respuesta a las partes interesadas, toma de decisiones equivocadas</t>
  </si>
  <si>
    <t xml:space="preserve"> Apoyo Jurídico para la generación de respuestas en caso de requerirse.</t>
  </si>
  <si>
    <t>Se cuenta con el procedimiento para manejo de las PQRSD.</t>
  </si>
  <si>
    <t>Atención oportuna de PQRSD</t>
  </si>
  <si>
    <t>1. Notificar a la Gerencia y  Asesor Jurídico para revisar y atender el caso, generar respuesta inmediata.
2. Analizar las causas del incumplimiento
3. Se solicita  al responsable la  apertura de la acción de mejora 
4. Seguimiento a las acciones definidas.</t>
  </si>
  <si>
    <t>No se atiendan las sugerencia realizadas por los usuarios y clientes.</t>
  </si>
  <si>
    <t>Se revisa la encuesta con el personal de los procesos Misionales, para tener en cuenta sus comentarios y sugerencias</t>
  </si>
  <si>
    <t xml:space="preserve">Se cuenta con el procedimiento  Satisfacción de Clientes y Usuarios, se genera seguimiento a las acciones de mejora en la revisión por la dirección </t>
  </si>
  <si>
    <t xml:space="preserve">Retrasos en la respuesta a usuarios y PQRSD
Perdida de imagen 
Sanciones de las entidades de vigilancia y control, silencios administrativos, acciones legales en contra de la empresa
</t>
  </si>
  <si>
    <t xml:space="preserve">Se cuenta con el Manual de Gestión Documental. </t>
  </si>
  <si>
    <t>Recepción</t>
  </si>
  <si>
    <t>Deficiente conservación y preservación de la memoria institucional.(Archivo Central)</t>
  </si>
  <si>
    <t>Quejas
Aumento de rotación de personal
Pérdida de interés
Reprocesos
Ausentismo
Accidente o Incidente laboral
Mal clima laboral</t>
  </si>
  <si>
    <t>Cuadro de Mando Administrativo</t>
  </si>
  <si>
    <t xml:space="preserve">Falta de seguimiento a las condiciones inseguras de trabajo. </t>
  </si>
  <si>
    <t xml:space="preserve">Altos periodos de exposición a los peligros y riesgos identificados. </t>
  </si>
  <si>
    <t>Actualización de la matriz de requisitos legales de SST</t>
  </si>
  <si>
    <t>Cuadro de Mando de SST</t>
  </si>
  <si>
    <t>Indicadores de SST</t>
  </si>
  <si>
    <t xml:space="preserve">1. Seguir Procedimiento  Investigación de Incidentes, Accidentes y Enfermedades Laborales. 
2. Generar una acción correctiva.
3. Seguimiento a la eficacia de las acciones definidas. </t>
  </si>
  <si>
    <t xml:space="preserve">No lograr los objetivos de la política de Seguridad y Salud en el Trabajo - SST/falta de adecuada implementación de controles en SST y en general aplicabilidad del subsistema de SST en los diferentes procesos </t>
  </si>
  <si>
    <t>Celebración de contratos sin la aplicación adecuada de cada una de las modalidades de contratación definidas en el CONTE.</t>
  </si>
  <si>
    <t xml:space="preserve">Sanciones de orden legal, disciplinario, presupuestales y fiscales
Reprocesos
Incumplimiento del CONTE a las diferentes partes interesadas
</t>
  </si>
  <si>
    <t>1. Hacer efectivas la pólizas de cumplimiento y garantía. 
2. Analizar las causas del incumplimiento
3. Se solicita  al responsable la  apertura de la acción de mejora 
4. Seguimiento a las acciones definidas.</t>
  </si>
  <si>
    <t>Hallazgos emitidos por revisoría fiscal por diferencias del inventario o en auditoria interna</t>
  </si>
  <si>
    <t xml:space="preserve">Informes de revisoría fiscal y/o  auditorias internas. </t>
  </si>
  <si>
    <t>1. Realizar ajuste de inventario autorizado por Dirección Ejecutiva. 
2.  Analizar las causas del incumplimiento
3. Se solicita  al responsable la  apertura de la acción de mejora 
4. Seguimiento a las acciones definidas.</t>
  </si>
  <si>
    <t>Profesional Financiera</t>
  </si>
  <si>
    <t>Registros Profesional Financiera</t>
  </si>
  <si>
    <t>Indicador Cronograma Financiero</t>
  </si>
  <si>
    <t>Cuadro de Mando  Financiero</t>
  </si>
  <si>
    <t>Cuadro de Mando Financiero</t>
  </si>
  <si>
    <t>Indicadores:  Cronograma Financiero
- Cumplimiento de pagos</t>
  </si>
  <si>
    <t xml:space="preserve">MALVERSACIÓN O PECULADO
(Apropiación, uso, culposo, intencional, propio, impropio)
</t>
  </si>
  <si>
    <t>El Profesional de Auditoria interna participa en la elaboración de los informes de auditoria, verifica la  claridad del informe frente a los criterios establecidos.</t>
  </si>
  <si>
    <t>Limitación en la información, Declarar hallazgos sin evidencias o por fallas en la interpretación de los requisitos debido a desconocimiento de los requisitos aplicables y el contexto institucional.</t>
  </si>
  <si>
    <t xml:space="preserve">Pérdida de credibilidad de la Entidad, Multas o sanciones. </t>
  </si>
  <si>
    <t>Calidad de la evidencia,</t>
  </si>
  <si>
    <t xml:space="preserve">No se generan alertas tempranas para la toma de decisiones, incumplimiento de los objetivos institucionales. </t>
  </si>
  <si>
    <t xml:space="preserve">Inoportunidad en la entrega de los informes, fallas en la planeación de la auditoria. </t>
  </si>
  <si>
    <t xml:space="preserve">Se cuenta con el Programa Anual de Auditorias aprobado por el Consejo Directivo y se realiza seguimiento por parte del Profesional de Auditoria Interna para la entrega de informes </t>
  </si>
  <si>
    <t xml:space="preserve">Incumplimiento de objetivos y metas institucionales
Sanciones disciplinarias, fiscales y/o penales.
</t>
  </si>
  <si>
    <t xml:space="preserve">Implementación del plan de bienestar e incentivos. 
Continuar con la aplicación de controles </t>
  </si>
  <si>
    <t>Omitir, negar, retardar, falsear documentos o entrabar la orientación o suministro de información a los usuarios que requieren los servicios del CONTE
Uso excesivo del poder
Desconocimiento de los procedimientos y normativas</t>
  </si>
  <si>
    <t>Se cuenta con un Reglamento Interno de Trabajo, el cual debe cumplirse. Se cuenta con el proceso Administrativo para adelantar las investigaciones correspondientes  por denuncias efectuadas.</t>
  </si>
  <si>
    <t>Procesos disciplinarios adelantados contra empleados</t>
  </si>
  <si>
    <t>Realizar uso indebido como funcionario,  colaborador, contratista,  directivo o miembro del Consejo Directivo del CONTE de información que haya conocido por razón o con ocasión de sus funciones, con el fin de obtener provecho para sí o para un tercero, sea esta persona natural o jurídica
Uso excesivo del poder
Desconocimiento de los procedimientos y normativas</t>
  </si>
  <si>
    <t xml:space="preserve">Implementación del plan de bienestar e incentivos.
Implementación del procedimiento de selección de personal 
Continuar con la aplicación de controles </t>
  </si>
  <si>
    <t>Esta prohibido el ingreso de personal no autorizado al cuarto de datos y se cuentan con las cámaras de seguridad como seguimiento y control.</t>
  </si>
  <si>
    <t>Información del proyecto</t>
  </si>
  <si>
    <t xml:space="preserve">Se realiza mantenimiento preventivo  a los equipos, en el presupuesto de gastos se incluyen los requerimientos de renovaciones de equipos según se requiera. Se cuenta con todas las licencias requeridas para el funcionamiento y se tiene contrato con los proveedores de los diferentes software. </t>
  </si>
  <si>
    <t xml:space="preserve">Se cuenta con las licencias de antivirus y  se cuenta con el Manual de Seguridad de la información. </t>
  </si>
  <si>
    <t xml:space="preserve">Se realiza digitalización de la información  y  se cuenta con el  Manual de Gestión Documental </t>
  </si>
  <si>
    <t xml:space="preserve">Se cuenta con el modelo de implementación de proyectos para asegurar la Planificación del cambio o un nuevo software. </t>
  </si>
  <si>
    <t xml:space="preserve">Se realizan capacitaciones a todos los funcionarios sobre el manejo de documentos y el archivo, se encuentra en el plan de capacitación, inducción y entrenamiento. </t>
  </si>
  <si>
    <t xml:space="preserve">Se cuenta con el Manual de seguridad de la Información - desde el proceso de Recursos Humanos se solicita asignación y desactivación de usuarios por temas de vinculación/desvinculación de personal. </t>
  </si>
  <si>
    <t xml:space="preserve">Se cuenta con manual de seguridad de la información </t>
  </si>
  <si>
    <t xml:space="preserve">Se cuenta con el procedimiento de mantenimiento preventivo de equipos. </t>
  </si>
  <si>
    <t xml:space="preserve">Se cuenta con Manual de Gestión Documental y Control de Registros, las TRD actualizadas. </t>
  </si>
  <si>
    <t xml:space="preserve">Seguimiento y acompañamiento del proceso de Tecnología a la implementación del software; se controla desde el proyecto. </t>
  </si>
  <si>
    <t xml:space="preserve">Se cuenta con la asignación de usuarios en los diferentes software, controlando los accesos según el perfil de cargo de las personas y las responsabilidades asignadas. </t>
  </si>
  <si>
    <t xml:space="preserve">Protecciones y acceso al cuarto de datos- Manual de seguridad de la información </t>
  </si>
  <si>
    <t xml:space="preserve">Se cuenta con el procedimiento de Auditorias Internas para evaluar el cumplimiento de los requisitos legales </t>
  </si>
  <si>
    <t>Se cuenta con la matriz de requisitos legales para evidenciar el cumplimiento, la identificación de requisitos como la alineación a los procesos del negocio</t>
  </si>
  <si>
    <t xml:space="preserve">Se cuenta con el procedimiento y matriz  de identificación de requisitos legales. </t>
  </si>
  <si>
    <t>Implementación del proyecto</t>
  </si>
  <si>
    <t>Responsables de proceso</t>
  </si>
  <si>
    <t xml:space="preserve">Se realizan capacitaciones en el manejo del software para todos los usuarios. </t>
  </si>
  <si>
    <t>1. Notificar a la Dirección Ejecutiva y Asesor Jurídico  para revisar y atender el caso, generar respuesta inmediata.
2. Analizar las causas del incumplimiento
3. Se solicita  al responsable la  apertura de la acción de mejora 
4. Seguimiento a las acciones definidas.</t>
  </si>
  <si>
    <t>Incorrecta evaluación de cumplimiento de los procesos  de acuerdo con los requisitos aplicables
(auditorias internas)</t>
  </si>
  <si>
    <t>Pérdida de eficiencia y cumplimiento  en los procesos, materialización de riesgos e incumplimiento de los requisitos</t>
  </si>
  <si>
    <t xml:space="preserve"> Se tiene una reunión de cierre  por cada  auditoria interna en el cual el auditado revisa los hallazgos.  Se cuenta con el procedimiento de Auditoria Interna y  Guía para el ejercicio de la auditoria interna y normas de ética y profesionalidad. </t>
  </si>
  <si>
    <t>Profesional Dirección Ejecutiva-Técnico Experiencia al cliente</t>
  </si>
  <si>
    <t>Líder Administrativo</t>
  </si>
  <si>
    <t>Cuando no se cuenta con el personal se debe iniciar lo antes posible un nuevo proceso de vinculación. 
Si el empleado no cuenta con total ajuste se deben tomar acciones para lograr ajuste al cargo (formación/plan padrino/etc.)</t>
  </si>
  <si>
    <t xml:space="preserve">No identificación del total de requisitos de SST para la operación de los procesos dentro del mantenimiento del  SST-No medir el impacto de las estrategias de comunicación frente al cumplimiento de requisitos del SST. </t>
  </si>
  <si>
    <t xml:space="preserve">Perdidas Humanas, Lesiones, incapacidades, 
Daños a bienes de terceros  
Afectación a la prestación del servicio 
Perdidas económicas 
Incumplimiento de procesos, metas y objetivos 
Demandas y/o sanciones
Afectación de la imagen  
</t>
  </si>
  <si>
    <t xml:space="preserve">Política y objetivos de seguridad y salud en el trabajo adoptados, con seguimiento, plan de capacitaciones implementado con informes de avance, conformación e implementación de comités del SST, auditorias e inspecciones. </t>
  </si>
  <si>
    <t xml:space="preserve">Perdidas Humanas, Lesiones, incapacidades, 
Daños a bienes de terceros  
Afectación a la prestación del servicio 
Perdidas económicas 
Incumplimiento de procesos, metas y objetivos 
Demandas y/o sanciones 
Afectación de la imagen
Hallazgos  
</t>
  </si>
  <si>
    <t xml:space="preserve">Seguimiento al Cuadro de mando de SST, así como al plan anual de trabajo, auditoria interna a SST. </t>
  </si>
  <si>
    <t xml:space="preserve">1. De acuerdo al monto del contrato se exigen pólizas de cumplimiento y garantía a los proveedores.  
2. Socialización del procedimiento y la Guía  a los supervisores de contrato, así como realización de entrenamiento en el tema para el personal nuevo.
Continuar aplicando los controles </t>
  </si>
  <si>
    <t xml:space="preserve">No se tiene inventario actualizado y genera diferencias con los valores en Financiero. 
Reprocesos 
Perdidas económicas
</t>
  </si>
  <si>
    <t>Profesional de Tecnología- Líder Administrativo</t>
  </si>
  <si>
    <t xml:space="preserve">Se realizan comparación con la información de los otros procesos. Se cuenta con el procedimiento Inversión en Títulos valores. </t>
  </si>
  <si>
    <t>En todo proceso contractual que desarrolle el CONTE se debe tener en cuenta la Guía contratación y gestión de proveedores así como el procedimiento de compras adoptado por la Empresa. Con el fin de identificar las posibles situaciones o desviaciones en el objeto contractual se cuenta con supervisores para cada contrato quienes deben presentar informe de supervisión.</t>
  </si>
  <si>
    <t>Dirección Ejecutiva- Líder Administrativo</t>
  </si>
  <si>
    <t xml:space="preserve">Se cuenta con el plan de capacitación, manual Específico de Funciones. La Empresa cuenta con procedimiento y Guía  de contratación adoptado y divulgado. Se cuenta con los formatos necesarios para llevar a cabo contratos.  Se cuenta con un formato para la supervisión de los contratos. </t>
  </si>
  <si>
    <t>Se cuenta con acuerdos para el funcionamiento y ejercicio de las actividades del Consejo Directivo</t>
  </si>
  <si>
    <t>Tecnología</t>
  </si>
  <si>
    <t>Falta de disponibilidad de Equipos de computo,  software, programas, etc.</t>
  </si>
  <si>
    <t xml:space="preserve">Se cuenta con el Manual de seguridad de la Información - donde se describe las características de contraseñas y se controla desde el proceso de Tics la asignación de usuarios. </t>
  </si>
  <si>
    <t xml:space="preserve">Control a los usuarios y equipos desde el proceso de Tecnología- Manual de seguridad de la información </t>
  </si>
  <si>
    <t xml:space="preserve">Se cuenta con las licencias de antivirus y se hacen pruebas controladas para validar la seguridad frente a un ciberataque. </t>
  </si>
  <si>
    <t xml:space="preserve">Todos los equipos se deben conectar a la red eléctrica controlada. </t>
  </si>
  <si>
    <t xml:space="preserve">Control al acceso de usuarios por parte del proceso de Tecnología- Manual de seguridad de la información. </t>
  </si>
  <si>
    <t xml:space="preserve">Se cuenta con seguridad de Oficina (piso 9) y con control de acceso en el edificio UGI donde se encuentra la mayor infraestructura tecnológica. </t>
  </si>
  <si>
    <t xml:space="preserve">Control a los usuarios y equipos desde el proceso de Tecnología, asignación y rotación  de contraseñas según Manual de seguridad de la información. </t>
  </si>
  <si>
    <t xml:space="preserve">Plan de Acción </t>
  </si>
  <si>
    <t>Materialización del riesgo</t>
  </si>
  <si>
    <t xml:space="preserve">Se tiene implementado el procedimiento, guía y formatos de  proyectos, para llevar a cabo su formulación y seguimiento.  Se cuenta con la herramienta de Cuadro de Mando - en el componente de estrategias en el cual se tiene el despliegue del plan de acción para el cumplimiento de los objetivos. </t>
  </si>
  <si>
    <t xml:space="preserve">Problemas relacionados con la parte Financiera: Presupuesto insuficiente, cambios en el costo de los recursos, errores en la estimación de costos, fluctuaciones económicas. 
Causas relacionadas con el cronograma: Retrasos en la entrega, dependencia de tareas criticas, problemas para coordinar con proveedores. 
Causas relacionadas con el aspecto legal: Cumplimiento normativo, cambios en las leyes o regulaciones, problemas con contratos o propiedades. </t>
  </si>
  <si>
    <t xml:space="preserve">Inoportunidad en la expedición de matriculas profesionales </t>
  </si>
  <si>
    <t>Cuadro de Mando de procesos Misionales</t>
  </si>
  <si>
    <t xml:space="preserve">Expedición de matriculas sin el cumplimiento de los requisitos institucionales, legales o reglamentarios o no expedirla cuando se cumplan los requisitos. </t>
  </si>
  <si>
    <t xml:space="preserve"> Base de datos de los Técnicos Electricistas matriculados desactualizada.  </t>
  </si>
  <si>
    <t xml:space="preserve">Procesos manuales, lo que genera demora, errores humanos o fallos en la incorporación de nueva información. 
Falta de integración entre sistemas o Cambios en los software que contienen la base de datos sin la debida migración de datos y/o información. </t>
  </si>
  <si>
    <t xml:space="preserve">Inconsistencia en la validación de datos o altos costos de actualización
Falta de capacitación del personal
</t>
  </si>
  <si>
    <t xml:space="preserve">Incumplimiento en la realización de capacitaciones,  congresos o eventos relacionados. </t>
  </si>
  <si>
    <t xml:space="preserve">Falta de seguimiento y control en el Plan anual de Capacitaciones de Fomento Educativo. </t>
  </si>
  <si>
    <t xml:space="preserve">Se cuenta con el comité de Fomento educativo quien aprueba el plan anual de capacitaciones para los Técnicos Electricistas. </t>
  </si>
  <si>
    <t>Indicador de Eficacia en el Fomento Educativo
Indicador de Cobertura</t>
  </si>
  <si>
    <t>Cuadro de Mando Procesos Misionales</t>
  </si>
  <si>
    <t>Indicador de Satisfacción de clientes - Fomento Educativo</t>
  </si>
  <si>
    <t>Afectación al debido proceso</t>
  </si>
  <si>
    <t>Falta de impulso procesal, Dilación intencional del proceso, No abrir el proceso oportunamente ante hechos notorios y de público conocimiento.</t>
  </si>
  <si>
    <t xml:space="preserve"> Perdida de la facultad disciplinaria, demandas y otras acciones jurídicas contra la entidad. 
Tutelas, demandas en contra de la entidad. 
Afectación de la imagen 
Hallazgos de entes de control
Pérdida de credibilidad institucional
Facilitar el inadecuado ejercicio de la profesión  
</t>
  </si>
  <si>
    <t xml:space="preserve">Demoras excesivas o plazos irrazonables, retardos injustificados, prolongación indebida del proceso, 
Falta de transparencia en la toma de decisiones, decisiones sin justificación, falta de acceso a la información. 
Sesgo o influencia indebida de terceros, presiones externas.
Inadecuado acceso a recursos o herramientas para la defensa. </t>
  </si>
  <si>
    <t xml:space="preserve">Incumplimiento en los objetivos de los proyectos </t>
  </si>
  <si>
    <t xml:space="preserve">1. Preparar formato para presentación de informe de gestión por parte de cada proceso.
2. Establecer cronograma de presentación de informes a entes de control y partes interesadas y realizar seguimiento y control a la ejecución del mismo.  
Continuar con la aplicación de controles </t>
  </si>
  <si>
    <t xml:space="preserve">Debilidad en los mecanismos para la alineación y control de las actividades y compromisos. 
Cambios en los Consejeros que no permitan continuidad en los objetivos, procesos, proyectos, programas. </t>
  </si>
  <si>
    <t xml:space="preserve">1.El Asesor del SIG acompaña las auditorias internas y la redacción de informes de auditoria.
2. Para el proceso de Tecnología se realizará el acompañamiento por un experto técnico con formación en Ingeniería de Sistemas.
3. Para Procesos disciplinarios se cuenta con experto técnico con formación en derecho. 
Continuar aplicando los controles </t>
  </si>
  <si>
    <t>Indicador Implementar acciones de mejora eficaces</t>
  </si>
  <si>
    <t xml:space="preserve">Implementación del Manual de Gestión documental y el procedimiento de Control de información documentada. </t>
  </si>
  <si>
    <t xml:space="preserve">Implementar el PINAR del CONTE
Indicador cumplimiento de proyectos </t>
  </si>
  <si>
    <t>Cuadro de Mando proceso Control y Mejora Continua
Cuadro de Mando Corporativo</t>
  </si>
  <si>
    <t>Infraestructura deficiente para la conservación de archivo. No Se cuenta con la infraestructura necesaria para el almacenamiento y custodia del archivo, estantes, carpetas, cajas, etc.</t>
  </si>
  <si>
    <t xml:space="preserve">Esta prohibido el ingreso de personal no autorizado y se cuentan con las cámaras de seguridad como seguimiento y control. </t>
  </si>
  <si>
    <t xml:space="preserve">
1. Adquisición del licenciamiento, parametrización, implementación y puesta en producción del sistema de gestión de documento electrónico de archivo – SGDEA
Continuar con la aplicación de controles </t>
  </si>
  <si>
    <t xml:space="preserve">La participación del Jefe inmediato esta incluida en las actividades del procedimiento de selección de personal, evaluación de periodo de prueba  y se cuenta con el procedimiento de evaluación de desempeño. </t>
  </si>
  <si>
    <t xml:space="preserve">Se realiza auditoria por parte de la revisoría fiscal y en auditorias internas. </t>
  </si>
  <si>
    <t xml:space="preserve">Intereses personales, cambios en la alta dirección, Consejo Directivo. </t>
  </si>
  <si>
    <t>Inoportunidad en la presentación de informes (financieros) a  los entes de control</t>
  </si>
  <si>
    <t xml:space="preserve">Extemporaneidad en el pago de las obligaciones laborales, de proveedores, financieras y tributarias </t>
  </si>
  <si>
    <t>Se cuenta con el procedimiento de procesos disciplinarios, Implementación del modulo de procesos disciplinarios en SIGEMAT</t>
  </si>
  <si>
    <t xml:space="preserve">Se cuenta con el procedimiento de procesos disciplinarios y registro Control Procesos disciplinarios </t>
  </si>
  <si>
    <t>Cuadro de Mando procesos Disciplinarios</t>
  </si>
  <si>
    <t>Eficiencia/eficacia/efectividad en los procesos disciplinarios
Vencimiento procesos disciplinarios</t>
  </si>
  <si>
    <t>1. Revisar la normativa aplicable
2. Identificar plazos
3. Solicitar Nulidad del proceso
4. Analizar las causas del incumplimiento
5. Se solicita  al responsable la  apertura de la acción de mejora. 
6. Seguimiento a las acciones definidas.</t>
  </si>
  <si>
    <t xml:space="preserve">1. Revisión de plazos
2. Documentación del vencimiento: Registra detalladamente la fecha de vencimiento y los términos afectados, para justificar cualquier acción posterior.
3. Evaluación del impacto: Analizar cómo el vencimiento de términos afecta el proceso
4. Notificación a las partes.
5. Cierre del proceso: Si no es posible continuar, evalúa la posibilidad de archivar el caso o declararlo sin lugar, según corresponda.
6. Analizar las causas del incumplimiento
7. Se solicita  al responsable la  apertura de la acción de mejora. 
8. Seguimiento a las acciones definidas.
</t>
  </si>
  <si>
    <t>Cuenta de ID</t>
  </si>
  <si>
    <t>%</t>
  </si>
  <si>
    <t>No de Riesgos Identificados</t>
  </si>
  <si>
    <t>No Riesgos Identificados</t>
  </si>
  <si>
    <t>Es el acto de funcionarios que toman decisiones por medio de una resolución, dictamen o un concepto contrarios a la ley.
Para omitir retardar o no realizar las acciones para la prestación optima de los servicios y que no sean cumplidos dentro del marco de legalidad exigido con ocasión de su cargo
Uso excesivo del poder
Desconocimiento de los procedimientos y normativas</t>
  </si>
  <si>
    <t xml:space="preserve">Se cuenta con el plan de capacitación, manual Específico de Funciones. La Empresa cuenta con procedimiento y Guía  de contratación adoptado y divulgado. Se cuenta con los formatos necesarios para llevar a cabo contratos.  Se cuenta con un formato para la supervisión de los contratos. 
</t>
  </si>
  <si>
    <t xml:space="preserve">Caducidad de la acción disciplinaria y prescripción de la sanción
</t>
  </si>
  <si>
    <t xml:space="preserve">Nulidad de los actos administrativos decisorios en materia disciplinaria por parte de la jurisdicción contencioso administrativa.
revocatorias directas en contra de los actos administrativos proferidos al interior de los procesos disciplinarios. 
 Perdida de la facultad disciplinaria, demandas y otras acciones jurídicas contra la entidad. 
Tutelas, demandas en contra de la entidad. 
Afectación de la imagen 
Hallazgos de entes de control
Pérdida de credibilidad institucional
Facilitar el inadecuado ejercicio de la profesión  
</t>
  </si>
  <si>
    <t>Fecha de la ultima actualización de la Matriz de Riesgos</t>
  </si>
  <si>
    <t xml:space="preserve"> Deficiencia en la programación y proyección de las necesidades e inversiones.
Falta de generación de presupuesto a través de grupo interdisciplinario para cubrir todas las necesidades. </t>
  </si>
  <si>
    <t>Falta Asesoría jurídica en la toma de decisiones con respecto al recurso humano</t>
  </si>
  <si>
    <t xml:space="preserve">Demandas laborales 
Afectaciones económicas
Sanciones de los entes de control 
Afectación de la imagen institucional
Incumplimiento a la convención colectiva. </t>
  </si>
  <si>
    <t xml:space="preserve">1. Contactar a los asesores jurídicos para el acompañamiento. 
2. Destinar presupuesto para atención. 
3. Tomar acciones correctivas  </t>
  </si>
  <si>
    <t>Revisoría Fiscal</t>
  </si>
  <si>
    <t xml:space="preserve">Calendario tributario - Procedimiento y política de pagos. </t>
  </si>
  <si>
    <t xml:space="preserve">Se realiza mantenimiento preventivo  según cronograma establecido a los equipos, en el presupuesto de gastos se incluyen los requerimientos de renovaciones de equipos según se requiera. Se cuenta con todas las licencias requeridas para el funcionamiento y se tiene contrato con los proveedores de los diferentes software. </t>
  </si>
  <si>
    <t xml:space="preserve">Se cuenta con el procedimiento de Expedición de matriculas y la Guía de Producción de matriculas. </t>
  </si>
  <si>
    <t>Líder Misional</t>
  </si>
  <si>
    <t>Se cuenta con la Guía de Evaluación matricula profesional y el proceso de Tecnología (para control del SIGEMAT)</t>
  </si>
  <si>
    <t xml:space="preserve">Seguimiento y control en cada una de las etapas del proceso de la expedición de matriculas en SIGEMAT por parte del Líder Misional.  </t>
  </si>
  <si>
    <t xml:space="preserve">Seguimiento y control en cada una de las etapas del proceso de la expedición de matriculas en SIGEMAT por parte del Líder Misional.  
Se cuenta con el procedimiento de Producción de matriculas, Guía producción de matriculas  y Guía de Evaluación matricula profesional. </t>
  </si>
  <si>
    <t>Ejercicio indebido de la profesión de Técnicos Electricistas
Afectación de la imagen 
Hallazgos de entes de control
Procesos disciplinarios
Pérdida de credibilidad institucional
Afectación económica
Reprocesos
Error en la toma de decisiones
Incumplimiento en la funciones publicas asignadas.
Uso ineficiente de recursos
Desgaste administrativo</t>
  </si>
  <si>
    <t xml:space="preserve">Seguimiento y control en cada una de las etapas del proceso de la expedición de matriculas en SIGEMAT por parte del Líder Misional.  
Se cuenta con el procedimiento de Producción de matriculas y Guía de Evaluación matricula profesional. </t>
  </si>
  <si>
    <t xml:space="preserve">No existió migración de datos de los Técnicos Electricistas de los Software Alfresco 1 y 2 al SIGEMAT. </t>
  </si>
  <si>
    <t xml:space="preserve">Se cuenta con el procedimiento Gestión de Eventos educativos y la Guía de Fomento Educativo. </t>
  </si>
  <si>
    <t xml:space="preserve">Se cuenta con el procedimiento Gestión de Eventos educativos y la Guía de Fomento Educativo, procedimiento de Compras y Guía de Contratación y Gestión de proveedores. </t>
  </si>
  <si>
    <t>Baja calidad educativa o métodos de enseñanza</t>
  </si>
  <si>
    <t xml:space="preserve">Se cuenta con el comité de Fomento educativo quien aprueba el plan anual de capacitaciones para los Técnicos Electricistas y en la cual se revisan todas las solicitudes de las capacitaciones de Técnicos, asociaciones y demás partes interesadas.  </t>
  </si>
  <si>
    <t>Líder Misional - Profesional de procesos disciplinarios</t>
  </si>
  <si>
    <t>Demoras en la recolección de pruebas, dilación intencional del proceso, falta de recursos, personal insuficiente, dificultad en la obtención de la información, demoras en resolver recursos por parte del Comité Disciplinario</t>
  </si>
  <si>
    <t>Se cuenta con el procedimiento de procesos disciplinarios, Implementación del modulo de procesos disciplinarios en SIGEMAT, seguimiento y control por parte del Líder Misional</t>
  </si>
  <si>
    <t xml:space="preserve">Falta de notificación o comunicación a las partes, notificación tardía falta de documentación en el expediente. </t>
  </si>
  <si>
    <t xml:space="preserve">Falta de imparcialidad (prejuicios), conflictos de interés. 
Negación del derecho a la defensa, impedimento para presentar pruebas, Falta de representación legal, Interrupción en el derecho a ser escuchado. 
Falta de claridad en las normas o procedimientos, Inadecuada recolección o manipulación de pruebas, pruebas obtenidas de manera ilegal, ocultación o manipulación de pruebas
</t>
  </si>
  <si>
    <t>1. Identificación del error
2. Evaluación de consecuencias
3. Suspensión del proceso, (si aplica)
4. Corrección de la situación
5. Revisión del procedimiento
6. Mantener un registro detallado de las acciones tomadas para corregir el debido proceso, lo que puede ser útil en caso de futuras reclamaciones o auditorías.
7. Si la afectación es grave, notificar al Comité disciplinario. 
8. Analizar las causas del incumplimiento
9. Se solicita  al responsable la  apertura de la acción de mejora. 
10. Seguimiento a las acciones definidas.</t>
  </si>
  <si>
    <t xml:space="preserve">Falta de notificación o comunicación a las partes, notificación tardía o incompleta falta de documentación en el expediente. </t>
  </si>
  <si>
    <t xml:space="preserve">No hacer los controles definidos para el seguimiento de los tiempos de los procesos, Errores administrativos, aplazamientos frecuentes, problemas de disponibilidad de las partes. Abusivo uso de recursos, fallas en la notificación. Cambios en el comité disciplinarios. </t>
  </si>
  <si>
    <t xml:space="preserve">Falta de recursos humano en procesos disciplinarios, Falta de diligencia en la recolección de pruebas, </t>
  </si>
  <si>
    <t xml:space="preserve">Se realiza comité directivo en el cual se verifica el cumplimiento de objetivos y estrategias. Se tiene implementada la metodología de Cuadro de Mando Integral para dar alineación,  seguimiento y control a las actividades para el cumplimiento de los objetivos, así como el resultado de los indicadores.  </t>
  </si>
  <si>
    <t>Creativo de Comunicaciones</t>
  </si>
  <si>
    <t>Pago de mora o intereses.
Incumplimiento a la normatividad legal</t>
  </si>
  <si>
    <t xml:space="preserve">
1. Implementación plan de trabajo de SST.
2. Desarrollo del plan de bienestar alineado al resultado de la batería psicosocial. 
3. Identificación y evaluación de cumplimiento de requisitos legales de SST. 
4. Implementación Sistema Integrado de Gestión- Fase II Subsistema de SST en ISO 45001 y responsabilidad social</t>
  </si>
  <si>
    <t>Implementación del plan de bienestar e incentivos.
Implementación del procedimiento de selección de personal 
Continuar con la aplicación de controles.</t>
  </si>
  <si>
    <t>Cuadro de mando</t>
  </si>
  <si>
    <t>Incumplimiento de requisitos legales de  la operación, Seguridad y salud en el trabajo</t>
  </si>
  <si>
    <t xml:space="preserve">
. 
1. Mejorar la imagen del CONTE a través de la participación en diferentes eventos y congresos del sector.  
</t>
  </si>
  <si>
    <t xml:space="preserve">Vigencia </t>
  </si>
  <si>
    <t>Se cuenta con proceso disciplinario interno en el proceso Administrativo para adelantar las investigaciones correspondientes de oficio por denuncias efectuadas, al igual que con Se cuenta con un Reglamento Interno de Trabajo, el cual debe cumplirse. Se cuenta con el proceso Administrativo para adelantar las investigaciones correspondientes  por denuncias efectuadas.</t>
  </si>
  <si>
    <t>Se cuenta con un formato para realizar la comparación de las  propuestas recibidas para el proceso contractual (selección de proveedores). Se cuenta con el formato para realizar el informe de supervisión de los contratos. Se cuenta con los formatos necesarios para dar seguimiento a los procesos contractuales de los cuales es asignado como  supervisor.</t>
  </si>
  <si>
    <t xml:space="preserve">Se cuenta con un Reglamento Interno de Trabajo, el cual debe cumplirse. Se cuenta con el proceso Administrativo para adelantar las investigaciones correspondientes  por denuncias efectuadas. Se cuenta con los subprocesos o actividades relacionados con el recurso humano en el proceso Administrativo. </t>
  </si>
  <si>
    <t>• Oportunidad en  expedición de matriculas.
•Oportunidad en  expedición de duplicados.
• Oportunidad en el envió de tramites.</t>
  </si>
  <si>
    <t xml:space="preserve">Cuadros de mando del proceso de producción de matriculas. </t>
  </si>
  <si>
    <t>Todos los indicadores establecidos en el Cuadro de Mando Corporativo ( Con los resultados Anuales)</t>
  </si>
  <si>
    <t xml:space="preserve">Se realiza el Análisis del contexto a través del DOFA, se tiene implementado el Cuadro de Mando integral a nivel corporativo, por cada proceso y cargo. </t>
  </si>
  <si>
    <t>Cuadro de mando corporativo</t>
  </si>
  <si>
    <t xml:space="preserve">Desarticulación entre los objetivos de los procesos y los objetivos estratégicos por el incumplimiento o falta de interiorización del contexto institucional. 
Falta de organización en los procesos y asignación de responsabilidades para el cumplimento de las funciones publicas. </t>
  </si>
  <si>
    <t>Falta de seguimiento a procesos de certificación, vigilancia o control.
Presiones externas o conflictos de interés con gremios o actores del sector eléctrico.
Débil cultura de cumplimiento y rendición de cuentas.</t>
  </si>
  <si>
    <t xml:space="preserve">Se formularon objetivos estratégicos asociados a cada función publica atribuidas al CONTE
Se definieron indicadores de seguimiento y medición para los objetivos asociados a las funciones publicas, así como las estrategias que permitan dar cumplimiento al objetivo y se establece la información documentada de los procesos misionales: Producción de matrículas, Procesos disciplinarios y fomento educativo.  </t>
  </si>
  <si>
    <t>Falta de seguimiento de la producción comunicativa, desarticulación con las áreas que publican información, insuficiencia de insumos requeridos para la divulgación de la información, incumplimiento de la Política de Protección de Datos Personales por parte de los procesos solicitantes o del Creativo de Comunicaciones.</t>
  </si>
  <si>
    <t xml:space="preserve">Indicadores del cargo - Creativo de comunicaciones. </t>
  </si>
  <si>
    <t>Procedimiento y formatos de Gestión de proyectos. 
Guía metodológica para la presentación de proyectos</t>
  </si>
  <si>
    <t>1. Definición de Procedimiento y lineamientos para la proyección del  presupuesto de la entidad. 
2. Estructurar seguimiento y control  a las Cuentas Contables y Presupuestales que afectan el Ingreso, Gasto y Costo, (control, ejecución y responsabilidad del rubro por cada responsable de proceso).</t>
  </si>
  <si>
    <t xml:space="preserve">Carpeta compartida de control y mejora continua. </t>
  </si>
  <si>
    <t>Cuadro de Mando del proceso Control y Mejora Continua</t>
  </si>
  <si>
    <t>Mensualmente se consolida los datos entregados por los procesos en su Cuadro de Mando al Cuadro de Mando corporativo (indicadores relacionados) con los resultados de la gestión institucional. En caso de detectar inconsistencias se verifica y ajusta los datos. 
Capacitación periódica en gestión de información, análisis de datos y uso de sistemas institucionales (Cuadro de Mando, SIG, etc.).</t>
  </si>
  <si>
    <t xml:space="preserve">Falta de articulación entre los objetivos estratégicos y los componentes del SIG.   Ausencia de un cronograma institucional que incluya la implementación, mantenimiento y mejora del SIG.  </t>
  </si>
  <si>
    <t xml:space="preserve">	Implementación parcial o superficial del Sistema Integrado de Gestión.
Dificultad para evidenciar cumplimiento normativo ante entes de control.
Reprocesos en auditorías internas y externas.
Incumplimiento de metas institucionales ligadas a calidad, ambiente, SST u otros ejes del SIG.
Pérdida de credibilidad institucional frente a usuarios, técnicos registrados y otras partes interesadas.
Posibles sanciones o llamados de atención por parte de entes reguladores. </t>
  </si>
  <si>
    <t>Aprobación y divulgación institucional de los  Planes  de implementación y/o mantenimiento del SIG, alineado con las estrategias, incluyendo responsables, metas, cronograma y recursos asignados.</t>
  </si>
  <si>
    <t xml:space="preserve">              
Implementar  las metodologías establecidas en la gestión de los procesos (encuestas de satisfacción, cuadro de mando, evaluación de proveedores, etc.). Implementación de los procedimientos de Inducción, entrenamiento y capacitación.         
</t>
  </si>
  <si>
    <t>Realizar el monitoreo a la implementación de los planes de trabajo del SIG.</t>
  </si>
  <si>
    <t xml:space="preserve">
Implementación del Plan de trabajo SST y responsabilidad social. </t>
  </si>
  <si>
    <t xml:space="preserve">Falta de formación continua del personal en normatividad y procedimientos de gestión documental. Alta rotación de personal sin inducción adecuada en gestión documental.  Baja apropiación de las responsabilidades de  gestión documental por parte de los procesos.               </t>
  </si>
  <si>
    <t>Analista de Planeación / Líder Administrativo / Profesional de auditoria interna</t>
  </si>
  <si>
    <t>Cuadro de Mando proceso administrativo</t>
  </si>
  <si>
    <t>Inadecuada implementación de los planes de mejoramiento por parte de los procesos del Sistema Integrado de Gestión y/o acciones de mejora ineficaces</t>
  </si>
  <si>
    <t xml:space="preserve">Falta de conocimiento de las metodologías relacionadas a mejoramiento. 
Débil análisis de viabilidad técnica y operativa de las acciones propuestas.                </t>
  </si>
  <si>
    <t>Reuniones en compañía de un equipo interdisciplinario  para documentar las acciones de mejora con los involucrados.</t>
  </si>
  <si>
    <t>1. Seguimiento del estado de implementación de las acciones de mejora por parte del Profesional de Auditorias Internas
2. Informe de acciones de mejora abiertas a cada líder de proceso. 
3. Se revisan las acciones pendientes por ejecutar en el comité directivo.</t>
  </si>
  <si>
    <t>Desactualización o desconocimiento de las Tablas de Retención Documental (TRD) y de la Gestión Documental.</t>
  </si>
  <si>
    <t>Brindar capacitaciones en manejo de archivo, PINAR y TRD a todos los colaboradores</t>
  </si>
  <si>
    <t>Cuadro de mando integral - Profesional de gestión documental</t>
  </si>
  <si>
    <t>Convalidación de las TRD ante la AGN
Seguimiento a la implementación de las TRD</t>
  </si>
  <si>
    <t>Incumplimiento de las disposiciones institucionales y normativas en materia de gestión documental</t>
  </si>
  <si>
    <t xml:space="preserve">
Ingreso de personal no autorizado al archivo central y/o a los archivos de gestión        </t>
  </si>
  <si>
    <t xml:space="preserve">Informes de Correspondencia </t>
  </si>
  <si>
    <t>Desajuste entre las condiciones laborales y las expectativas del personal vinculado.</t>
  </si>
  <si>
    <t>Falta de seguimiento a los lineamientos de talento humano
Fallas en el proceso de inducción y/o entrenamiento.</t>
  </si>
  <si>
    <t xml:space="preserve">Vinculación sin cumplimiento y ajuste a los requisitos establecidos en el Manual de Funciones
Fallas en la etapa de selección y vinculación de personal.  </t>
  </si>
  <si>
    <t xml:space="preserve">Se aplica de forma anual la encuesta de clima organizacional con la finalidad de detectar oportunidades de mejora, se cuenta con el Plan Anual de capacitación y el Plan de Bienestar y gestión psicosocial. </t>
  </si>
  <si>
    <t>Indicador - Evaluación de desempeño 360°</t>
  </si>
  <si>
    <t>Cuadro mando integral - Líder Administrativo.</t>
  </si>
  <si>
    <t>Falta de conocimientos en derecho laboral, normatividad laboral, disciplinaria y régimen contractual.</t>
  </si>
  <si>
    <t xml:space="preserve"> 
1. Medición de evaluación de desempeño a través de la evaluación 360º más los indicadores de gestión por cada persona.
2. Continuar aplicando los controles</t>
  </si>
  <si>
    <t>Archivo documental proceso administrativo</t>
  </si>
  <si>
    <t>Registro de demandas laborales interpuestas al CONTE</t>
  </si>
  <si>
    <t>Materialización de accidentes de trabajo o enfermedad laboral.</t>
  </si>
  <si>
    <t xml:space="preserve">Diagnóstico del SST Implementado de conformidad a requisitos de ley - Plan de trabajo de seguridad y salud en el trabajo implementado e informes de seguimiento </t>
  </si>
  <si>
    <t xml:space="preserve">Desactualización en la normatividad aplicable . </t>
  </si>
  <si>
    <t>Errores en el proceso de selección y verificación de la idoneidad de proveedores, suministro de documentos no verídicos por parte de los  proveedores , Falta de seguimiento, control o supervisión efectiva durante la ejecución contractual, Falta de evaluación y reevaluación de proveedores.</t>
  </si>
  <si>
    <t>Limitado número de proveedores calificados o dependencias de un solo proveedor. Incumplimientos por parte de los proveedores,  reiterados no sancionados o documentados.</t>
  </si>
  <si>
    <t>Errores u omisiones en el reporte de novedades contractuales (incapacidades, licencias, retiros, prorrogas, etc.).
Desactualización en la normatividad laboral o desconocimiento por parte de los encargados.
Ausencia de procedimientos estandarizados para cambios de modalidad contractual.
No aplicación oportuna de decisiones administrativas revisadas por el área jurídica.</t>
  </si>
  <si>
    <t>1. Solicitar los conceptos jurídicos en casos requeridos.
2. Implementar los controles</t>
  </si>
  <si>
    <t>Archivo proceso Financiero</t>
  </si>
  <si>
    <t>Falta de registro  oportuno y exacto  de los movimientos del inventario.</t>
  </si>
  <si>
    <t>Insuficiencia en el seguimiento sistemático y conciliación entre lo físico y lo reportado.</t>
  </si>
  <si>
    <t>Procedimiento documentado de registro, baja y disposición final del inventario.</t>
  </si>
  <si>
    <t>Bajo nivel de apropiación institucional del programa de transparencia y ética (Débil divulgación del programa entre colaboradores y partes interesadas, falta de formación o sensibilización continua, alta rotación de personal sin procesos de inducción adecuados).</t>
  </si>
  <si>
    <t>Inadecuada gestión de denuncias o conflictos de interés (	Canales de denuncia poco accesibles o sin garantías de confidencialidad, falta de lineamientos claros para la identificación y tratamiento de conflictos de interés, ausencia de respuesta oportuna y documentada a denuncias).</t>
  </si>
  <si>
    <t>Comportamientos no alineados con principios éticos.
Pérdida de credibilidad institucional
Afectación de la imagen institucional
Pérdida de confianza por parte de funcionarios y usuarios.
Aumento de prácticas contrarias a la ética.
Riesgo legal y disciplinario para el CONTE.
Incumplimiento de lineamientos de buen gobierno.
Hallazgos en auditorías externas (Procuraduría, Función Pública, etc.).
Sanciones o requerimientos legales.</t>
  </si>
  <si>
    <t>Programa de inducción y reinducción para las partes interesadas en PTEE y código de ética empresarial.</t>
  </si>
  <si>
    <t>Incumplimiento de los compromisos del programa de transparencia ante entes de control (Falta de seguimiento al plan de acción del programa, inexistencia de responsables asignados, no actualización de información en los medios de rendición de cuentas).</t>
  </si>
  <si>
    <t>Cuadro de mando Profesional Dirección Ejecutiva</t>
  </si>
  <si>
    <t>1. Activar protocolo interno de atención de denuncias, garantizando confidencialidad, trazabilidad y protección del denunciante.
2. Convocar inmediatamente al Comité de Ética.
3. Realizar investigación interna documentada, con cronograma, responsables y entrevistas.
4. Aplicar medidas disciplinarias o administrativas si corresponde, conforme al régimen interno y normativo.
5. Elaborar informe de cierre del caso con lecciones aprendidas y acciones preventivas a futuro.
6. Refrescar la comunicación sobre el canal ético y el compromiso de la entidad con la transparencia.</t>
  </si>
  <si>
    <t>Falta de implementación efectiva de las decisiones del Consejo Directivo</t>
  </si>
  <si>
    <t>Falta de trazabilidad o seguimiento formal a las decisiones del Consejo. Asignación poco clara de responsables o recursos para la ejecución de acuerdos.</t>
  </si>
  <si>
    <t>Ausencia de un sistema o instrumento institucional para registrar y hacer seguimiento a los compromisos del Consejo. Cambios en el personal responsable sin relevo documentado ni continuidad.</t>
  </si>
  <si>
    <t>Falta de priorización o articulación en los planes operativos y presupuestales.</t>
  </si>
  <si>
    <t>Deslegitimación del rol del Consejo Directivo ante el equipo institucional.
Pérdida de oportunidades estratégicas, proyectos estancados o sin ejecución.
Incumplimiento del plan estratégico y del direccionamiento institucional.
Afectación en auditorías por falta de evidencia de ejecución.
Impacto en la reputación institucional y percepción de gobernanza.
Reprocesos, uso ineficiente de recursos y pérdida de confianza de las partes interesadas.</t>
  </si>
  <si>
    <t xml:space="preserve">Son socializados por parte de la Dirección Ejecutiva en el comité directivo los acuerdos emanados por el Consejo Directivo. </t>
  </si>
  <si>
    <t xml:space="preserve">Se encuentran documentados en la matriz de requisitos legales, normativos y reglamentarios. </t>
  </si>
  <si>
    <t>En el caso que la implementación del acuerdo requiera recursos los mismos son aprobados por el Consejo Directivo</t>
  </si>
  <si>
    <t xml:space="preserve">Matriz de requisitos legales, normativos y reglamentarios - Sección acuerdos
</t>
  </si>
  <si>
    <t xml:space="preserve">Intraconte- Pagina Web </t>
  </si>
  <si>
    <t>Gestión Inadecuada del cambio organizacional</t>
  </si>
  <si>
    <t>Omisión en la gestión de riesgos institucionales</t>
  </si>
  <si>
    <t xml:space="preserve">Inadecuada Infraestructura para el desarrollo de los procesos </t>
  </si>
  <si>
    <t xml:space="preserve">Contratos con Asesores Jurídicos para revisión de decisiones. Se cuenta con el Reglamento Interno de Trabajo y en el, lo relacionado con procesos disciplinarios. </t>
  </si>
  <si>
    <t xml:space="preserve">Cámaras de seguridad en las diferentes sedes </t>
  </si>
  <si>
    <t>Diferencias en el inventario e incorrecta disposición final de bienes</t>
  </si>
  <si>
    <t>Hallazgos ante entes de control  procesos disciplinarios, Sanciones
Apertura de procesos disciplinarios o fiscales.
Desviación de recursos públicos.
Reprocesos administrativos y contables.
Pérdida de confiabilidad en el control financiero.
Afectación en el cumplimiento de metas institucionales financiadas con esos recursos.</t>
  </si>
  <si>
    <t>Procedimiento institucional de pagos. Validación del origen y uso de recursos (cruce presupuestal y financiero). Revisión técnica del CDP y RP asociado antes del giro.</t>
  </si>
  <si>
    <t>Implementación del modulo de presupuesto, para gestión y control.</t>
  </si>
  <si>
    <t>1. Realizar reporte inmediato a la Dirección Ejecutiva 
2. Detener pagos adicionales relacionados mientras se corrige el error.
3. Gestionar la devolución o recobro del valor transferido si aplica.
4. Generar informe con lecciones aprendidas y plan de mejora inmediato.
5.  Ajustar la programación presupuestal para mitigar el impacto financiero (si es necesario).
6. Analizar las causas del incumplimiento
7. Se solicita  al responsable la  apertura de la acción de mejora 
8. Seguimiento a las acciones definidas.</t>
  </si>
  <si>
    <t>Falta de programación interna y validación de fechas clave. Desconocimiento o desactualización de los cronogramas oficiales.</t>
  </si>
  <si>
    <t>Demora en la consolidación de datos por parte de las áreas responsables. Falta de preparación oportuna de los informes. No asignación de responsables o respaldo frente a imprevistos (ausencias, licencias, etc.).</t>
  </si>
  <si>
    <t xml:space="preserve">Sanciones de orden legal, disciplinario, presupuestales y fiscales
Hallazgos por entes de control
Multas por incumplimiento de plazos.
Reputación institucional comprometida ante organismos de control.
Desconfianza de los grupos de interés externos.
Reprocesos administrativos y presión sobre las áreas financieras y de planeación.
</t>
  </si>
  <si>
    <t>Calendario tributario institucional</t>
  </si>
  <si>
    <t>Seguimiento al cumplimiento de los tiempos por el Profesional Financiero</t>
  </si>
  <si>
    <t>1. Notificar inmediatamente a la Dirección Ejecutiva del incumplimiento.
2. Elaborar y radicar una justificación formal ante el ente de control, si el retraso es justificable.
3.Analizar las causas del incumplimiento
4. Se solicita al responsable la apertura de la acción de mejora
5. Seguimiento a las acciones definidas.</t>
  </si>
  <si>
    <t xml:space="preserve">Fallas en las plataformas para la presentación de declaraciones de impuestos o demás pagos.
Falta de flujo de caja o no disponibilidad presupuestal oportuna </t>
  </si>
  <si>
    <t>No programación clara de fechas límite en el cronograma financiero. Ausencia de verificación antes del vencimiento de las obligaciones.</t>
  </si>
  <si>
    <t>Desconocimiento por parte del personal o o rotación del personal responsable. Retrasos administrativos en la validación de requisitos previos al pago (cuentas, legalizaciones, certificaciones).</t>
  </si>
  <si>
    <t>Sanciones de orden legal, disciplinario, presupuestales y fiscales
Hallazgos por entes de control, sanciones fiscales, disciplinarias o contractuales.
Hallazgos por entes de control (DIAN, Contraloría, UGPP, Ministerio de Trabajo, etc.).
Afectación en la satisfacción de las partes interesadas. 
Pérdida de descuentos por pronto pago o aplicación de intereses.
Daño a la relación con proveedores y empleados (clima laboral).
Pérdida de confianza por parte de aliados financieros o cooperantes.</t>
  </si>
  <si>
    <t>Actualización permanente del personal en las normas y directrices tributarias. Definir roles de respaldo para el personal en caso de ausencias o incapacidades.</t>
  </si>
  <si>
    <t>1. Informar inmediatamente a la Dirección Ejecutiva, Revisoría Fiscal y Control Interno.
2. Gestionar de forma prioritaria el pago vencido con justificación técnica o legal.
3. Radicar respuesta ante el ente de control (si aplica) y solicitar plazo o reconsideración.
4. Documentar el caso y ajustar el cronograma/flujo interno para evitar recurrencia.
5. Analizar las causas del incumplimiento
6. Se solicita al responsable la apertura de la acción de mejora
7. Seguimiento a las acciones definidas.</t>
  </si>
  <si>
    <t>Perdidas Financieras</t>
  </si>
  <si>
    <t>Falta de articulación entre presupuestos, planes operativos y proyectos institucionales. Aprobación de compromisos financieros sin respaldo presupuestal.</t>
  </si>
  <si>
    <t>Elevados costos de operación no justificados o sin priorización. No ejecución de mecanismos de optimización del gasto.</t>
  </si>
  <si>
    <t>Disminución en el nivel de ingresos (por baja recaudación, reducción de matrículas, aportes o convenios). Subestimación de necesidades operativas o sobreestimación de ingresos.</t>
  </si>
  <si>
    <t>Iliquidez o desbalance Financiero
incumplimiento en las obligaciones Financieras 
Incumplimiento a las partes interesadas
No contar con los recursos suficientes para el cumplimiento delos planes y metas de la empresa.
Incumplimiento de obligaciones contractuales, laborales o tributarias.
Aplazamiento o cancelación de proyectos estratégicos.
Pérdida de capacidad operativa y credibilidad ante partes interesadas.
Deterioro del patrimonio institucional.
Hallazgos financieros o fiscales en auditorías.</t>
  </si>
  <si>
    <t>Reconocimiento de las obligaciones desde el mismo momento en que se originan. Indicadores Financieros</t>
  </si>
  <si>
    <t>Elaboración participativa del presupuesto institucional, con consolidación de necesidades reales. Seguimiento a los estados financieros por parte de la Dirección Ejecutiva y Revisoría Fiscal. Indicadores Financieros. Control del Presupuestos de costos y gastos</t>
  </si>
  <si>
    <t xml:space="preserve"> 1. Activar plan de contingencia financiera, priorizando pagos legales y estratégicos.
2. Realizar reprogramación presupuestal urgente (recortes, traslados, aplazamientos).
3. Informar al Consejo Directivo y presentar un plan de recuperación.
4. Evaluar alternativas de generación de ingresos o gestión de recursos externos.
5. Analizar las causas del incumplimiento
6. Se solicita  al responsable la  apertura de la acción de mejora 
7.. Seguimiento a las acciones definidas.</t>
  </si>
  <si>
    <t xml:space="preserve">Falta de veracidad o confiabilidad de la información contable y financiera </t>
  </si>
  <si>
    <t>Errores de digitación, clasificación o parametrización en el software contable. Procesamiento incorrecto o incompleto por parte del software financiero.</t>
  </si>
  <si>
    <t>Reprocesos contables y administrativos.
Incumplimiento ante entes de control (Contraloría, DIAN, UGPP, etc.).
Hallazgos en auditorías externas e internas.
Informes financieros imprecisos para el Consejo Directivo o entes de vigilancia.
Toma de decisiones basada en información errada.
Afectación a la credibilidad institucional ante partes interesadas.</t>
  </si>
  <si>
    <t>Se cuenta con el documento  Manual de políticas contables y el procedimiento contable. Seguimiento y control por parte de la revisoría fiscal. Definir roles de respaldo para el personal en caso de ausencias o incapacidades.</t>
  </si>
  <si>
    <t>Archivo Financiero</t>
  </si>
  <si>
    <t>Notificar error al proveedor en caso de fallo en el sistema y realizar seguimiento al caso.
Error en la interface revisar y encontrar diferencias con el proceso involucrado.
En caso de error en el registro de la información contable, seguir manual de políticas contables. 
Suspender reportes financieros externos hasta revisar inconsistencias.
Realizar revisión integral del estado contable con soporte documentado.
Elaborar informe técnico para el Consejo Directivo sobre los ajustes realizados.
Actualizar el manual de políticas contables si el error fue de interpretación o deficiencia normativa.</t>
  </si>
  <si>
    <t>Transferencia errónea al beneficiario incorrecto o por valor equivocado. Omisión en la revisión de la fuente de financiación del gasto. Procesamiento de pagos sin verificación. Desconocimiento de las restricciones legales de ciertos recursos (tasas, convenios, etc.). Pago de obligaciones sin disponibilidad presupuestal o sin CDP/RP</t>
  </si>
  <si>
    <t>Diferencias entre la información contable y  y los datos operativos de los procesos. Omisión en la conciliación de cuentas bancarias.</t>
  </si>
  <si>
    <t>Disminución en la demanda o población objetivo de los servicios actuales (matrículas, registros, etc.). Dependencia histórica de una fuente sin análisis de riesgos.</t>
  </si>
  <si>
    <t>Ausencia de un plan de diversificación financiera o generación de nuevos ingresos. Falta de exploración de convenios, alianzas o servicios institucionales complementarios. Falta de gestión comercial o estratégica para nuevos proyectos autofinanciables.</t>
  </si>
  <si>
    <t>Reducción súbita del flujo de caja institucional.
Incumplimiento de metas del plan estratégico por falta de recursos.
Afectación en la ejecución presupuestal (recortes, aplazamientos).
Incapacidad de cumplir compromisos financieros (nómina, servicios, proveedores).
Riesgo de cierre de programas formativos o pérdida de cobertura.
Vulnerabilidad ante decisiones políticas, normativas o externas.
Reputación afectada ante Matriculados, partes interesadas y entes de control.</t>
  </si>
  <si>
    <t xml:space="preserve">Seguimiento a la fuente principal de ingresos a través de indicadores financieros. Informes periódicos a Consejo Directivo y Dirección Ejecutiva sobre estado de recaudo. </t>
  </si>
  <si>
    <t>Presupuesto institucional alineado a proyecciones reales de ingresos. Revisión de flujo de caja con frecuencia mensual o bimestral.</t>
  </si>
  <si>
    <t>Accesos no autorizados o fallas en los controles de seguridad lógica. 	Dependencia de un único proveedor o software sin respaldo local.</t>
  </si>
  <si>
    <t>Interrupción de procesos críticos (contabilidad, pagos, matrícula, trámites, etc.).
Pérdida de información o corrupción de datos institucionales.
Retrasos en la atención a partes interesadas y usuarios.
Aumento del riesgo operativo y legal.
Reprocesos administrativos y financieros.
Posibles sanciones o hallazgos si se pierden datos sujetos a control.
Afectación de la imagen institucional frente a partes interesadas o entes de control.</t>
  </si>
  <si>
    <t xml:space="preserve">Se cuenta con las licencias de antivirus y  se cuenta con Backup de la información. </t>
  </si>
  <si>
    <t>Esta prohibido el ingreso de personal no autorizado al cuarto de datos y se cuentan con las cámaras de seguridad como seguimiento y control. Contratos activos con proveedores de software.</t>
  </si>
  <si>
    <t>Indicador de disponibilidad de los servicios-</t>
  </si>
  <si>
    <t>Pérdida de la confidencialidad de la información</t>
  </si>
  <si>
    <t>Incumplimiento ley habeas data
Hallazgos de entes de control, Superintendencia de Industria y Comercio, Fiscalía.
Procesos disciplinarios
Pérdida de credibilidad institucional y reputación
Quejas y reclamos de las partes interesadas
Plagio de Información
Fuga de Información
Hurto de Información
Sanciones disciplinarias, fiscales y/o penales.
Detrimento Patrimonial 
Incumplimiento de procesos, metas y objetivos 
Retraso en el procesamiento de
información, perdida de datos, inestabilidad en los procesos contables, comerciales, financieros, administrativos y misionales de la empresa</t>
  </si>
  <si>
    <t>1. Reportar el incidente a la  Dirección Ejecutiva.
2. Documentar la fuga/violación y realizar análisis de causa raíz.
3. Notificar a los titulares afectados según lo exige la ley.
4. Reforzar el control comprometido, capacitar y actualizar políticas
5. Se solicita  al responsable la  apertura de la acción de mejora 
6. Seguimiento a las acciones definidas.</t>
  </si>
  <si>
    <t xml:space="preserve">1. Implementación del Hackeo Ético (análisis de vulnerabilidades) y generación de acciones a partir del mismos. 
2. Implementación ISO 27001 en 2026
Continuar con la aplicación de controles </t>
  </si>
  <si>
    <t>1. Reportar el incidente a la  Dirección Ejecutiva.
2. Identificar el alcance del incidente (qué datos fueron afectados y por qué).
3. Restaurar la versión anterior desde backup verificado.
4. Reforzar el control comprometido, capacitar y actualizar políticas
5. Se solicita  al responsable la  apertura de la acción de mejora 
6. Seguimiento a las acciones definidas.</t>
  </si>
  <si>
    <t xml:space="preserve">
1. Si un software o un modulo no esta disponible, se debe generar un caso al proveedor para el respectivo soporte según sea el caso
2. Activar actividades de emergencia TIC (respaldo manual, contingencias operativas).
3. Notificar a la Dirección Ejecutiva
4. Restaurar la información desde backup validado.
5. Analizar las causas del incumplimiento
6. Se solicita  al responsable la  apertura de la acción de mejora 
7. Seguimiento a las acciones definidas.</t>
  </si>
  <si>
    <t>Cambios en la legislación no identificados a tiempo. Falta de articulación entre el SIG y las obligaciones regulatorias.</t>
  </si>
  <si>
    <t>Falta de evaluación periódica del cumplimiento legal. Ausencia o desactualización de la matriz de requisitos legales. Desconocimiento normativo por parte de líderes o responsables.</t>
  </si>
  <si>
    <t>Incumplimiento por omisión o negligencia operativa. No ejecución de acciones derivadas de auditorías o inspecciones. No contar con evidencia documental del cumplimiento (planes, registros, informes).</t>
  </si>
  <si>
    <t xml:space="preserve">Indicador de cumplimiento de requisitos legales 
Matriz de requisitos legales(evidencias de cumplimiento)
Resultados de auditorias 
Informe de la revisión por la dirección 
</t>
  </si>
  <si>
    <t>Informe revisión por la dirección - Cuadro de Mando Profesional Dirección Ejecutiva</t>
  </si>
  <si>
    <t>Recurso humano insuficiente o mal distribuidos para soportar la demanda.
Planificación deficiente de las actividades, materiales o cuellos de botella en etapas críticas.</t>
  </si>
  <si>
    <t>Demoras en validación de títulos, certificados o antecedentes por parte de terceros (IES, empleadores, certificadoras)</t>
  </si>
  <si>
    <t>Cambios en el entorno externo, tales como incremento en la solicitud de tramites sin ajuste en la capacidad operativa.
Errores en el análisis o documentación incompleta al momento de evaluar requisitos.-Falta de control en las etapas de expedición de los tramites. Falta de automatización o seguimiento sistemático en el flujo de aprobación. 
Fallos en el sistema de información (SIGEMAT) o falta de trazabilidad en las etapas. Ausencia de indicadores de oportunidad o estándares de tiempos por etapa.</t>
  </si>
  <si>
    <t>Ejercicio indebido de la profesión de Técnicos Electricistas o sin control de la profesión.
Pérdida de confianza y credibilidad institucional.
Quejas y reclamos de técnicos y partes interesadas.
Hallazgos de entes de control (Superintendencia, Procuraduría, Auditoría Interna).
Procesos disciplinarios o acciones judiciales.
Afectación de la imagen institucional y del cumplimiento misional.
Detrimento económico por devolución de pagos o procesos legales.
Impacto negativo en la trazabilidad del proceso de legalización profesional.</t>
  </si>
  <si>
    <t>Seguimiento y control en cada una de las etapas del proceso de la expedición de matriculas en SIGEMAT por parte del Líder Misional.  
Se cuenta con el procedimiento de Producción de matriculas, Guía de producción y Guía de Evaluación matricula profesional. Seguimiento  indicadores de tiempo por etapa crítica del proceso (recepción, validación, respuesta, impresión, entrega). Revisión y ajuste de la carga operativa del personal con base en el análisis de tiempos y volumen mensual</t>
  </si>
  <si>
    <t xml:space="preserve"> 1. Establecer prioridad a los trámites represados o de impacto urgente.
2. Informar formalmente a la Dirección Ejecutiva si se identifican riesgos sistemáticos de rezago.
3. Aplicar acciones correctivas inmediatas en SIGEMAT, personal o procedimiento.
4. Comunicar de forma oficial a los usuarios las causas del retraso y cronograma de solución.
5. Analizar las causas del incumplimiento
6.Se solicita  al responsable la  apertura de la acción de mejora 
7. Seguimiento a las acciones definidas.</t>
  </si>
  <si>
    <t>No realizar las revisiones de la documentación aportada por los Técnicos electricistas ,
Revisión incompleta o errónea de documentos presentados por los solicitantes.</t>
  </si>
  <si>
    <t>Plantillas de evaluación desactualizadas o mal parametrizadas para la evaluación y asignación de clases
Fallos en SIGEMAT o sistemas de soporte tecnológico.
Desconocimiento o interpretación ambigua de los requisitos legales o reglamentarios.</t>
  </si>
  <si>
    <t>Errores en la asignación de clases de matricula profesional
Ejercicio indebido de la profesión de Técnicos Electricistas sin los requisitos habilitantes.
Afectación de la imagen 
Hallazgos de entes de control
Procesos disciplinarios
Pérdida de credibilidad institucional
Incumplimiento en la funciones publicas asignadas.
Error en la toma de decisiones
Uso ineficiente de recursos
Desgaste administrativo</t>
  </si>
  <si>
    <t xml:space="preserve">Dificultad/error en la verificación de información suministrada por los Técnicos Electricistas
Errores en la información cargada en las bases de datos de Instituciones educativas
Errores humanos de los encargados de evaluación o digitación.
Gestión deficiente de salidas no conformes. </t>
  </si>
  <si>
    <t xml:space="preserve">Se cuenta con el procedimiento de Gestión de bases de datos de instituciones educativas, Tratamiento de salidas no conformes. </t>
  </si>
  <si>
    <t xml:space="preserve"> 1. Seguir el procedimiento de Salidas No conformes
2. Analizar las causas del incumplimiento
3. Se solicita  al responsable la  apertura de la acción de mejora 
4.. Seguimiento a las acciones definidas.</t>
  </si>
  <si>
    <t xml:space="preserve">Indicadores de Calidad de producción de matriculas </t>
  </si>
  <si>
    <t>Falta de actualización periódica de los datos con la información de expedición de matriculas y/o tramites, sanciones, renovaciones o registros disciplinarios.
Errores en la entrada de datos o información incompleta (digitación, duplicación, omisión)</t>
  </si>
  <si>
    <t xml:space="preserve"> 1. Detener procesos que dependan de datos erróneos hasta verificar la consistencia.
2.Analizar las causas del incumplimiento
3. Se solicita  al responsable la  apertura de la acción de mejora o Proyecto. 
4. Seguimiento a las acciones definidas.</t>
  </si>
  <si>
    <t>Incumplimiento del objetivo de fortalecimiento técnico del gremio.
Hallazgos por entes de control por no ejecución del plan de inversión.
Pérdida de legitimidad institucional.
Afectación a la imagen del CONTE.
Reprocesos administrativos y desperdicio de recursos.
Incumplimiento de funciones públicas asignadas por ley.
Quejas de los Técnicos Electricistas o cooperantes.
Desgaste operativo y económico por contrataciones fallidas.</t>
  </si>
  <si>
    <t xml:space="preserve"> 1. Seguir procedimiento tratamiento de Salidas no conformes
2. Reprogramar el evento y priorizar recursos para su ejecución.
3. Informar formalmente al Comité de Fomento y Dirección Ejecutiva.
4. Notificar a los Técnicos Electricistas afectados con alternativas de participación.
5.Analizar las causas del incumplimiento
6. Se solicita  al responsable la  apertura de la acción de mejora 
7. Seguimiento a las acciones definidas.</t>
  </si>
  <si>
    <t>Selección de capacitadores sin competencia técnica o pedagógica demostrada.</t>
  </si>
  <si>
    <t>Programas educativos no responden a las demandas actuales del mercado laboral o las avances tecnológicos. Falta de alineación entre los contenidos y las necesidades del mercado eléctrico o avances normativos.</t>
  </si>
  <si>
    <t>Técnicos Electricistas mal preparados o con información desactualizada.
Pérdida de credibilidad del CONTE como promotor de formación técnica.
Hallazgos de entes de control por ejecución de gasto sin impacto verificable.
Quejas o baja participación en futuras convocatorias.
Error en la toma de decisiones por parte de técnicos mal formados.
Deterioro en la imagen institucional.
Reprocesos y uso ineficiente del recurso público.</t>
  </si>
  <si>
    <t>Proceso de selección de proveedores en capacitación, base de datos de capacitadores actualizada.</t>
  </si>
  <si>
    <t>1. Cancelar o suspender eventos que no cumplan criterios mínimos de calidad.
2. Reprogramar con nuevo proveedor que cumpla los criterios.
3. Analizar las causas del incumplimiento
4. Se solicita  al responsable la  apertura de la acción de mejora 
5. Seguimiento a las acciones definidas.</t>
  </si>
  <si>
    <t xml:space="preserve">Inobservancia de los términos de caducidad y
prescripción establecidos en el artículo 64 de la ley 1264 de 2008. 
Falta de seguimiento adecuado del caso (falta de seguimiento y control, falta control a los plazos) 
Errores en la tramitación, carga de datos o saturación de casos. </t>
  </si>
  <si>
    <t xml:space="preserve">Pérdida de la competencia sancionatoria del CONTE. 
Perdida de la facultad disciplinaria, demandas y otras acciones jurídicas contra la entidad. 
Tutelas, demandas en contra de la entidad. 
Afectación de la imagen 
Hallazgos de entes de control
Pérdida de credibilidad institucional
Reprocesos administrativos y desgaste institucional.
Facilitar el inadecuado ejercicio de la profesión  
</t>
  </si>
  <si>
    <t>Se cuenta con el procedimiento de procesos disciplinarios, Implementación del modulo de procesos disciplinarios en SIGEMAT. Incorporación de  alertas en SIGEMAT (por etapa y fecha límite por tipo de proceso).</t>
  </si>
  <si>
    <t>Resistencia al cambio por parte del personal (falta de participación, miedo al cambio, desinformación) Falta de formación o desarrollo de competencias para afrontar el cambio.</t>
  </si>
  <si>
    <t>Cambios implementados sin diagnóstico organizacional previo ni gestión del riesgo asociado. Ausencia de mapa de impactos o actores clave afectados por el cambio.</t>
  </si>
  <si>
    <t>Resistencia activa o pasiva por parte del equipo humano.
Fallas en la implementación de nuevos procesos, sistemas o estructuras.
Aumento de errores, reprocesos o baja productividad.
Desalineación entre la estrategia y la ejecución operativa.
Fracaso de proyectos institucionales estratégicos.
Pérdida de legitimidad o confianza por parte de usuarios o partes interesadas.
Afectación de los objetivos del SIG o del direccionamiento estratégico.
Incremento en la rotación de personal o insatisfacción interna.</t>
  </si>
  <si>
    <t>Espacios de diálogo institucional (comités, boletines, socializaciones). Participación de representantes de las áreas en procesos de cambio.</t>
  </si>
  <si>
    <t>Capacitaciones o formación continua en temas de liderazgo para el cambio.</t>
  </si>
  <si>
    <t xml:space="preserve">Analista de Planeación </t>
  </si>
  <si>
    <t xml:space="preserve">Procedimiento para la gestión del cambio dentro del SIG. Inclusión del tema de gestión del cambio en procesos de planeación estratégica o gestión del talento. Se cuenta con el procedimiento de Gestión de proyectos para cambios de alto impacto en el  SIG. </t>
  </si>
  <si>
    <t>Desconocimiento o débil apropiación del modelo de gestión de riesgos. Falta de liderazgo o compromiso directivo en la actualización o seguimiento de los riesgos.</t>
  </si>
  <si>
    <t>No integración del análisis de riesgos en la planeación, auditoría, procesos o toma de decisiones. Ausencia de responsables o roles formalizados para liderar la gestión de riesgos. No aplicación de metodologías o matrices estandarizadas (probabilidad, impacto, controles).</t>
  </si>
  <si>
    <t>Falta de seguimiento a los planes de tratamiento o acciones de mitigación.
Gestión de riesgos vista como actividad formal sin utilidad real.</t>
  </si>
  <si>
    <t xml:space="preserve">Eventos adversos sin control que afectan el cumplimiento de metas institucionales.
Hallazgos en auditorías externas o internas (
Inadecuada toma de decisiones por falta de anticipación a riesgos críticos.
Afectación del proceso de planeación, control y mejora continua.
Riesgos materiales no identificados ni tratados a tiempo (reputacionales, legales, operacionales).
Pérdida de confianza por parte de usuarios, técnicos, entes de vigilancia.
Sanciones o requerimientos legales por omisiones sistemáticas.
</t>
  </si>
  <si>
    <t>Procedimiento de gestión de riesgos institucionales</t>
  </si>
  <si>
    <t xml:space="preserve">Inclusión del componente de riesgos en la planificación estratégica, auditorías y gestión por procesos. Seguimiento a la gestión de riesgos. </t>
  </si>
  <si>
    <t xml:space="preserve">No conformidades en las auditorias internas o externa por falta/fallas en la Planificación del Cambio en la matriz de acciones </t>
  </si>
  <si>
    <t>Informes de auditoria interna</t>
  </si>
  <si>
    <t>No conformidades en las auditorias internas o externa por omisión de riesgos</t>
  </si>
  <si>
    <t>1. Diagnosticar la causa de la resistencia o falla en la implementación.
2. Activar planes de contingencia o refuerzo del proceso.
3. Reestructurar el cambio implementado si no fue apropiado.
4. Capacitar nuevamente al equipo humano impactado. 
5. Analizar las causas del incumplimiento
6.  Se solicita  al responsable la  apertura de la acción de mejora 
7. Seguimiento a las acciones definidas.</t>
  </si>
  <si>
    <t>Falta de diagnóstico técnico sobre las condiciones de la infraestructura.(No se cuenta con evaluación de estado físico y técnico actualizado).</t>
  </si>
  <si>
    <t xml:space="preserve">Deficiencias estructurales que afectan la operación diaria.
	</t>
  </si>
  <si>
    <t xml:space="preserve">Accidentes laborales por instalaciones deterioradas o riesgos locativos.
Afectación del SG-SST (art. 2.2.4.6.8 del Decreto 1072 de 2015).
Interrupciones en la prestación de servicios institucionales.
Aumento de quejas y reclamaciones por condiciones físicas inapropiadas.
Incremento de costos por reparaciones correctivas urgentes.
Desmejora en el clima laboral y la productividad.
Posibles hallazgos en auditorías internas o externas </t>
  </si>
  <si>
    <t>Cronograma de mantenimiento preventivo institucional. Plan Anual de Adquisiciones que incluye inversión en infraestructura (cuando sea requerido)</t>
  </si>
  <si>
    <t>Inspecciones locativas periódicas por parte de SST y área administrativa. Reporte interno de novedades o fallas locativas. Inventario actualizado de infraestructura física.</t>
  </si>
  <si>
    <t>Indicador Cumplimiento de Mantenimiento</t>
  </si>
  <si>
    <t>Cuadro de Mando Analista Administrativo</t>
  </si>
  <si>
    <t xml:space="preserve">1. Interrumpir actividades que impliquen riesgo locativo inminente.
2. Realizar diagnóstico técnico inmediato.
3. Notificar al Profesional de SST y COPASST si aplica (cuando hay peligro para la vida o SST).
4. Activar actividades de contingencia de servicios si hay afectación a la operación.
5. Analizar las causas del incumplimiento
6.  Se solicita  al responsable la  apertura de la acción de mejora 
7. Seguimiento a las acciones definidas.
</t>
  </si>
  <si>
    <t>86-15-91</t>
  </si>
  <si>
    <t xml:space="preserve">Decisiones administrativas relacionadas con recurso humano erradas que afectan el buen nombre de la organización. </t>
  </si>
  <si>
    <t>Pérdida de la integridad de la información</t>
  </si>
  <si>
    <t>90-71</t>
  </si>
  <si>
    <t>Indicador actualización base de datos matriculados</t>
  </si>
  <si>
    <t>Dependencia de ingresos de una única fuente. Cambios en normativas o políticas públicas que limitan el recaudo.</t>
  </si>
  <si>
    <t>Afectación a la estabilidad financiera (riesgo de ingresos)</t>
  </si>
  <si>
    <t xml:space="preserve">1. Acciones de contingencia Financiera (priorización de gastos, utilización de reservas)
2. Revisión de acción por medio del Consejo Directivo. </t>
  </si>
  <si>
    <t xml:space="preserve">Reacción ineficaz ante emergencias </t>
  </si>
  <si>
    <t xml:space="preserve">Falta de verificación antes de la realización de pago, error en la configuración de cuentas. Configuración incorrecta de la partida presupuestal o contable. Volatilidad en las monedas de negociación para adquisición de bienes y servicios. </t>
  </si>
  <si>
    <t>Indicador Diversificación de portafolio</t>
  </si>
  <si>
    <t>Ausencia o desactualización del Plan de Atención de Emergencias. No realización de simulacros o simulacros solo formales.</t>
  </si>
  <si>
    <t>Brigadistas sin entrenamiento o sin dotación. Señalización deficiente o rutas de evacuación bloqueadas. Equipos de emergencia (extintores, botiquines) vencidos o inadecuados.</t>
  </si>
  <si>
    <t>No identificación de amenazas específicas (eléctricas, estructurales, químicas, etc.). Desconocimiento generalizado del procedimiento por parte de trabajadores o contratistas.</t>
  </si>
  <si>
    <t>Caos y confusión durante una emergencia real.
Afectación a la salud o integridad física de trabajadores, visitantes o terceros.
Pérdida de activos, documentos o infraestructura.
Sanciones por incumplimiento normativo.
Reputación institucional comprometida.
Imposibilidad de respuesta ante incendios, sismos, fugas, etc.</t>
  </si>
  <si>
    <t xml:space="preserve">Socialización plan de emergencias. </t>
  </si>
  <si>
    <t xml:space="preserve">Actividades relacionadas con emergencias </t>
  </si>
  <si>
    <t xml:space="preserve">Plan de trabajo de SST </t>
  </si>
  <si>
    <t>Plan de Emergencias y Contingencias elaborado.</t>
  </si>
  <si>
    <t>1. Activación de protocolos inmediatos
2. Control de daños y protección del lugar
3. Evaluación e investigación del incidente
4. Analizar las causas del incumplimiento
5.  Se solicita  al responsable la  apertura de la acción de mejora 
6. Seguimiento a las acciones definidas.</t>
  </si>
  <si>
    <t xml:space="preserve">Falta de gobernabilidad institucional
</t>
  </si>
  <si>
    <t>Falta de nombramiento oportuno de los miembros del Consejo Directivo, Comité de Fomento y procesos Disciplinarios. Falta de cronograma o planificación anticipada para la renovación de consejeros.</t>
  </si>
  <si>
    <t>Cambios en las normativas o en la estructura organizacional sin armonización. Desinterés, demoras o falta de candidatos propuestos por los sectores o entidades participantes. Procesos de designación no reglamentados</t>
  </si>
  <si>
    <t>Falta de seguimiento institucional por parte del equipo directivo o jurídico.</t>
  </si>
  <si>
    <t>Imposibilidad de sesionar y tomar decisiones válidas en el Consejo Directivo.
Inoperancia del Comité de Fomento Educativo (afecta la aprobación de capacitaciones).
Inhabilidad del Comité Disciplinario para tramitar y resolver procesos sancionatorios.
Paralización de trámites institucionales clave (aprobaciones presupuestales, convenios, modificaciones, sanciones).
Pérdida de confianza institucional.
Incumplimiento normativo, legal o estatutario.
Hallazgos por entes de control o riesgos jurídicos en la validez de actos administrativos.</t>
  </si>
  <si>
    <t>Documento normativo que establece los períodos y criterios para la elección de consejeros. Cronograma institucional de renovación de Consejeros.</t>
  </si>
  <si>
    <t>Vigilancia los períodos y estados de los nombramientos.</t>
  </si>
  <si>
    <t>Comunicación a las entidades para el nombramiento de los Consejeros</t>
  </si>
  <si>
    <t>Indicador Gestión de expedientes de Consejeros</t>
  </si>
  <si>
    <t xml:space="preserve">
1.Generar Boletín informativo del CONTE para interactuar con los usuarios y suplir las sugerencias para mejorar el trámite.
2. Capacitación a los asesores externos (asociaciones) en el tramite de la matricula. 
3. Creación del proceso de vigilancia y control antes las entidades con el fin de incrementar la captación de matrículas profesionales
4. Apoyo en la legalización de las actividades de las asociaciones para mejorar el servicio que estas brindan para los diferentes tramites del proceso de producción de matriculas. 
5. Actualización de las plantillas de calificación en el sistema por parte del evaluador.
6. Proyección de modificación del decreto reglamentario sobre requisitos y tramites de la matricula profesional. 
7. Asesoramiento a las instituciones educativas para validación de pensum académico, según asignación de clases para expedición de matriculas. </t>
  </si>
  <si>
    <t xml:space="preserve">
1.Generar Boletín informativo del CONTE para interactuar con los usuarios y suplir las sugerencias para mejorar el trámite.
2. Capacitación a los asesores externos (asociaciones) en el tramite de la matricula. 
3. Creación del proceso de vigilancia y control antes las entidades con el fin de incrementar la captación de matrículas profesionales
4. Apoyo en la legalización de las actividades de las asociaciones para mejorar el servicio que estas brindan para los diferentes tramites del proceso de producción de matriculas
5. Desarrollo de plan carrera para el segundo evaluador.
6. Proyecto de desmaterialización de la matricula.
7. Actualización de las plantillas de calificación en el sistema por parte del evaluador.
8.Asesoramiento a las instituciones educativas para validación de pensum académico, según asignación de clases para expedición de matriculas. 
9. Cambios del proveedor de mensajería que cuente con cobertura a nivel nacional, en especial en zonas no interconectadas</t>
  </si>
  <si>
    <t xml:space="preserve">1.Objetivo No 7 Diversificar el portafolio de servicios del CONTE promoviendo el desarrollo
de nuevas oportunidades en el marco de la transición energética (implementación de sus estrategias)
2. Análisis de Costos y gastos del CONTE para evaluar el impacto que traería el proyecto de ley del costo de expedición de matriculas en UVT. 
3. Diseñar estrategias con las instituciones educativas de educación media para fomentar en la población estudiantil la orientación vocacional como Técnicos Electricistas.
4. Proyecto semilleros Seccional Santander </t>
  </si>
  <si>
    <t>1.. Implementación Sistema Integrado de Gestión- Fase II Subsistema de SST en ISO 45001 y responsabilidad social</t>
  </si>
  <si>
    <t>1.Reunión mensual de Seguimiento (Comité Directivo) para verificar estado de avance para el cumplimiento de los objetivos y desplegar las acciones  necesarias con respecto al análisis de tendencia de los indicadores. 
2. Implementación metodología Balance scorecard a nivel de cada cargo
Continuar aplicando los controles</t>
  </si>
  <si>
    <t xml:space="preserve">1. Control de los proyectos desde la planeación estratégica. 
2. seguimiento al estado de los proyectos por parte de la Dirección Ejecutiva.  
3. Acompañamiento a los proyectos por parte de un Especialista en proyectos. 
4. Socialización y fortalecimiento de la aplicación del procedimiento de proyectos. </t>
  </si>
  <si>
    <t>Se cuenta con  Pólizas todo riesgo y  otras Pólizas. Pago de seguridad social a los empleados, verificación de pago de seguridad social de los contratistas. La realización de las auditorias internas para verificar el cumplimiento de los requisitos legales. Continuar con la aplicación de controles. Se cuenta con apoyo  jurídico para la identificación y evaluación de cumplimiento, así como atención de requerimientos jurídicos 
Implementar el plan de trabajo del Subsistema de SST 
Actualización de la matriz de requisitos legales con relación a la normatividad del sistema de gestión ambiental, actualizaciones en materia laboral y de SST y normas que puedan afectar la continuidad de los proyectos.</t>
  </si>
  <si>
    <t>Diseño de la inducción y entrenamiento de consejeros
Implementar los controles</t>
  </si>
  <si>
    <t>Vencimiento de términos procesales.</t>
  </si>
  <si>
    <t xml:space="preserve">Falta de recursos económicos o restricciones presupuestales, desigualdad geográfica o barreras de conectividad (zonas remotas sin acceso digital). </t>
  </si>
  <si>
    <t>Cuadro de Mando Corporativo-Cuadro de Mando Procesos Misionales</t>
  </si>
  <si>
    <t xml:space="preserve">Indicador del Cuadro de Mando Corporativo  Eficacia en el Fomento Educativo en estado insatisfactorio-rojo en el mes de Marzo de 2025
</t>
  </si>
  <si>
    <t>No Riesgos Materializados</t>
  </si>
  <si>
    <t>Proceso</t>
  </si>
  <si>
    <t xml:space="preserve">Indicador actualización base de datos matriculados del Cuadro de Mando Corporativo en el mes de Enero 2025 en estado insatisfactorio rojo 
</t>
  </si>
  <si>
    <t xml:space="preserve">Publica </t>
  </si>
  <si>
    <t>1.Estrategias para mejorar la atención a los clientes o usuarios.
2. Capacitación a técnicos de experiencia al cliente con relación a atención y servicio al cliente.
3. Formación especializada en Servicio al cliente y manejo de clientes difíciles.
4. Fortalecimiento al seguimiento y control de los procesos e implementación del programa de auditorias.
5. Acompañamiento por parte de planeación a las reuniones de procesos con el fin de identificar cambios, oportunidades y revisar indicadores.
6.Fortalecimiento de los procesos administrativos e interacciones con la seccional Santander.
7.Implementación metodología Balance scorecard a nivel de cada cargo
Continuar aplicando los controles</t>
  </si>
  <si>
    <t xml:space="preserve">Seguimiento y control a las estrategias incluidas en el cumplimiento de los objetivos del 1 al 4 los cuales están relacionados con el cumplimiento de las funciones publicas.
</t>
  </si>
  <si>
    <t>Indicadores de los Objetivos estratégicos 1,2,3 y 4  así como el seguimiento a sus estrategias (con los resultados anuales)</t>
  </si>
  <si>
    <t xml:space="preserve">Se cuenta con el programa de transparencia empresarial, el código de ética y buen gobierno corporativo, las auditorias internas e implementación del sistema integrado de gestión. </t>
  </si>
  <si>
    <t xml:space="preserve">Se cuenta con el Plan de Comunicaciones , Manual de marca., procedimiento generación de piezas graficas y/o publicaciones, política uso de marca contratos con terceros, así como con la política de tratamiento de datos y autorización de uso de datos personales. 
  </t>
  </si>
  <si>
    <t xml:space="preserve">Profesional Gestión de proyectos. </t>
  </si>
  <si>
    <t>Asignación de un grupo interdisciplinario para el desarrollo de los proyectos. 
Estudio de factibilidad técnica y financiera previo. 
Realización de auditorias internas. 
Planeación y seguimiento integral a los proyectos</t>
  </si>
  <si>
    <t xml:space="preserve">Se realiza una planeación de los recursos por cada proceso para la siguiente vigencia, se realiza seguimiento y control del presupuesto aprobado por medio de herramienta tecnológica (modulo de presupuesto), así mismo se cuenta con procedimiento de presupuesto. </t>
  </si>
  <si>
    <t>Indicador ejecución presupuestal</t>
  </si>
  <si>
    <t>Se tiene la planeación estratégica en la cual se verifican los recursos necesarios para la ejecución de los objetivos/planes/programas y proyectos. Auditorias por parte de la revisoría fiscal. 
Se revisa las necesidades de cada proceso en el presupuesto de gastos  y se realiza control bimestral a la ejecución de los mismos, informando el estado del presupuesto y alinear el presupuesto con el plan anual de compras - PAC</t>
  </si>
  <si>
    <t>Inoportunidad en el reporte de la información para el seguimiento.
Fallas en la implementación del sistema integrado de gestión 
Falta de cultura institucional orientada a la planificación, evaluación y mejora continua.</t>
  </si>
  <si>
    <t>Recolectar y revisar el informa de gestión de cada uno de los procesos.
Control a la presentación de informes por parte de planeación</t>
  </si>
  <si>
    <t>Profesional Dirección Ejecutiva
Analista de planeación</t>
  </si>
  <si>
    <t>Cronograma de presentación de informes.</t>
  </si>
  <si>
    <t xml:space="preserve"> Falta de compromiso por parte de los lideres de los procesos. 
Falta de seguimiento y control a la ejecución de los informes.
Ausencia de un cronograma oficial y compartido para la recolección, consolidación y publicación de la información del SIG.
Desarticulación entre los procesos responsables de generar y consolidar los datos estratégicos.</t>
  </si>
  <si>
    <t xml:space="preserve">Planificar y solicitar los documentos pertinentes para la revisión por la dirección. </t>
  </si>
  <si>
    <t xml:space="preserve">El informe de las auditorias internas, se respalda con las listas de verificación de las auditorias. </t>
  </si>
  <si>
    <t xml:space="preserve">Debilidad en la articulación de datos, errores en la toma y registro de los datos. 
Falta de habilidad y/o atención al detalle para la presentación de datos e información para indicadores.
Falta de conciencia sobre la importancia de la calidad de los datos para la toma de decisiones estratégicas.
Uso de herramientas informales (hojas de cálculo no integradas) que aumentan el riesgo de error. 
</t>
  </si>
  <si>
    <t xml:space="preserve">1. El Analista de Planeación y Profesional de Auditoria Interna revisará todo el análisis de datos generado por el SIG (auditorias, indicadores, encuestas de satisfacción, evaluación de proveedores, etc.) para verificar oportunidad y precisión.
2. Implementación de Cuadros de Mando por proceso.
3. Seguimiento mensual a la actualización de los Cuadros de Mando de los procesos.
Continuar aplicando los controles 
3 Instructivo para el diligenciamiento y presentación de indicadores. </t>
  </si>
  <si>
    <t xml:space="preserve">•Seguimiento a la actividad 2 del plan inspección para el fortalecimiento a procesos. 
• Informes de auditorias internas.  </t>
  </si>
  <si>
    <r>
      <rPr>
        <b/>
        <sz val="10"/>
        <color theme="1"/>
        <rFont val="Arial"/>
        <family val="2"/>
      </rPr>
      <t>NC del proceso direccionamiento estratégico</t>
    </r>
    <r>
      <rPr>
        <sz val="10"/>
        <color theme="1"/>
        <rFont val="Arial"/>
        <family val="2"/>
      </rPr>
      <t xml:space="preserve">: No se evidencia en todos los casos la validación de los resultados de los métodos de seguimiento y medición de los indicadores de gestión:
•Respecto al Indicador de Cumplimiento del PINAR, el resultado registrado para enero es del 100%. Sin
embargo, al revisar el archivo soporte del plan de trabajo del PINAR, se observa que no se han programado actividades para este mes.
•En cuanto al Indicador de Proyectos, se reporta un cumplimiento del 100% para el mes de enero. Sin embargo, al revisar el archivo soporte y conciliar el plan de trabajo del SGDEA con el archivo de Formulación de Proyectos, se observa que, aunque se contempla una actividad para enero relacionada con los flujos de trabajo de producción de matrículas, esta no fue ejecutada.
Lo anterior incumplió con el numeral 9.1 Seguimiento, Medición, Análisis y Evaluación -Generalidades de
la ISO 9001:2015.
</t>
    </r>
    <r>
      <rPr>
        <b/>
        <sz val="10"/>
        <color theme="1"/>
        <rFont val="Arial"/>
        <family val="2"/>
      </rPr>
      <t>NC del proceso Fomento educativo</t>
    </r>
    <r>
      <rPr>
        <sz val="10"/>
        <color theme="1"/>
        <rFont val="Arial"/>
        <family val="2"/>
      </rPr>
      <t xml:space="preserve">: Se evidencia que el Cronograma de capacitación inicial no se actualiza conforme a los imprevistos o eventos realizados posteriormente, por lo tanto impacta en el cálculo de los indicadores de eficacia del fomento educativo e índice de asistencia, generando resultados no validos ni fiables. Incumpliendo lo establecido en el numeral 7.1.5.1 Recursos de seguimiento y medición- Generalidades de la norma ISO 9001:2015 
</t>
    </r>
    <r>
      <rPr>
        <b/>
        <sz val="10"/>
        <color theme="1"/>
        <rFont val="Arial"/>
        <family val="2"/>
      </rPr>
      <t>NC Proceso Producción de matricula</t>
    </r>
    <r>
      <rPr>
        <sz val="10"/>
        <color theme="1"/>
        <rFont val="Arial"/>
        <family val="2"/>
      </rPr>
      <t>: Durante la auditoría se evidenciaron inconsistencias entre lo planificado, lo ejecutado y lo reportado, así como deficiencias en el análisis de indicadores del proceso, lo que compromete la confiabilidad de la información utilizada para la toma de decisiones y la mejora del desempeño. En particular: En el plan de trabajo del proceso, se estableció como meta la inactivación de 130 licencias especiales por caducidad. Sin embargo, en la actualización de la base de matriculados se registran solo 127 licencias inactivadas, sin justificación ni trazabilidad de la diferencia de tres casos frente al objetivo trazado.
b) En el análisis del indicador del mes de enero, se reportó que no se presentaron productos no
conformes identificados por el cliente. No obstante, al revisar la base de datos del sistema PQRSD,
se identificaron cuatro productos no conformes no contemplados en dicho análisis, con los siguientes consecutivos:
i. 2-2025120000114 – Corrección de plantilla – EDUTECNICA – Subsanado (sin radicado).
ii. Sin radicado – Error en el cargue de plantilla – CEFFIC – Subsanado.
iii. 2-2025120000123 – Corrección de plantilla – EDUTECNICA – Subsanado.
iv. 2-2025120000119 – Corrección de plantilla – EDUTECNICA – Subsanado.
Estas no conformidades fueron gestionadas, pero no se reflejan en el indicador, afectando la integridad
del análisis mensual y el seguimiento a la satisfacción del cliente. Incumpliendo lo establecido en el
numeral 9.1.1 Seguimiento, medición, análisis y evaluación literal b) y 9.1.3 Análisis y evaluación de la
norma ISO 9001:2015</t>
    </r>
  </si>
  <si>
    <t xml:space="preserve">Debilidad en la articulación de procesos. 
Bajo nivel de formación en manejo de herramientas de análisis y reporte por parte del personal responsable.
Falta de trazabilidad en los datos de información.
Falta de confiabilidad en las herramientas tecnológicas o mecanismos automatizados. </t>
  </si>
  <si>
    <t>Los Cuadros de Mando de los diferentes procesos son validados en las auditorias internas. 
Aplicación del plan de inspección para el fortalecimiento de procesos - actividad 2</t>
  </si>
  <si>
    <t xml:space="preserve">
1. Implementar el plan de trabajo del Subsistema de SST 
2.  Implementación del  programa de auditorias internas. 
Continuar aplicando los controles </t>
  </si>
  <si>
    <t xml:space="preserve">Insuficiente divulgación y conocimiento del componentes y elementos del SIG  por parte de los procesos . Falta de liderazgo y apropiación por parte de los líderes de proceso frente al SIG. Rotación de personal sin inducción en temas de calidad y gestión integral.                 </t>
  </si>
  <si>
    <t xml:space="preserve">Insuficientes mecanismos de divulgación sobre las metodologías de mejoramiento  
Falta de implementación del plan de acción definido por parte del proceso                 </t>
  </si>
  <si>
    <t>1. Brindar capacitaciones en manejo de archivo al personal de planta 
2. Revisión las TRD y aprobarlas
3. Actualización y socialización del PINAR 
4. Implementación de la gestión documental del CONTE.
5. Proyecto: Adquisición del licenciamiento, parametrización, implementación y puesta en producción del sistema de gestión de documento electrónico de archivo – SGDEA.
Continuar aplicando los controles.</t>
  </si>
  <si>
    <t>Profesional Dirección Ejecutiva / Profesional Gestión Documental</t>
  </si>
  <si>
    <t>Ausencia de seguimiento periódico al cumplimiento de las TRD y del procedimiento de control documental. Limitada implementación de herramientas tecnológicas (SGDEA) que permitan trazabilidad y automatización.</t>
  </si>
  <si>
    <t xml:space="preserve">1. Implementación de la gestión documental del CONTE.
2. Actualización y socialización del PINAR
3.Implementacion del proyecto Entrega del archivo de gestión documental
4. Adquisición del licenciamiento, parametrización, implementación y puesta en producción del sistema de gestión de documento electrónico de archivo – SGDEA
5. Continuar aplicando los controles </t>
  </si>
  <si>
    <t>Quien recibe la PQRSD no registra la misma, no se  direcciona al proceso encargado, falta de planificación, seguimiento y control a la resolución de las PQRSD
Falta de compromiso con la atención oportuna de las PQRSD recibidas. 
Desconocimiento por parte de los colaboradores en las consecuencias legales en las que podría incurrir el CONTE por  falta de respuestas a PQRSD</t>
  </si>
  <si>
    <t xml:space="preserve">
1. Presentación a los lideres de proceso del análisis de las PQRSD para generar acciones de mejora.  
2. Capacitación por parte de un abogado sobre las consecuencias de no atención a PQRSD.
Continuar con la aplicación de los controles.</t>
  </si>
  <si>
    <t>•Indicador ( Atención oportuna de PQRSD) en rojo para los meses de diciembre de 2024, enero y febrero de 2025 por incumplimiento en los tiempos de respuestas
•Inoportunidad en la contestación de una PQRSD de Fomento Educativo: Se identificó demora en la respuesta a la PQRSD radicada a través de contactenos@conte.org.co el 21 de enero de 2025, con consecutivo 2-2025130000153. La respuesta por parte del Proceso de Fomento Educativo fue emitida el 14 de febrero de 2025, lo que representa un tiempo de gestión de dieciocho (18) días hábiles.</t>
  </si>
  <si>
    <t xml:space="preserve">Implementación del SGDA para el seguimiento y control de las PQRSD recibidas y/o atendidas.  </t>
  </si>
  <si>
    <t xml:space="preserve">1. Caracterización de los Técnicos electricistas.
2. Generar Boletín informativo del CONTE para interactuar con los usuarios y suplir las sugerencias para mejorar el trámite.
3. Apoyo en la legalización de las actividades de las asociaciones para mejorar el servicio que estas brindan para los diferentes tramites del proceso de producción de matriculas.
4. Generación de acciones con relaciones a los resultados de las encuestas de satisfacción de partes interesadas.
5. Mejorar la imagen del CONTE a través de la participación en diferentes eventos y congresos del sector. 
6. Estrategias para mejorar la atención a los clientes o usuarios.
7. Aumentar la credibilidad del CONTE para mayor generación de demanda a través de acercamiento con empresas del sector.
</t>
  </si>
  <si>
    <t>• Profesional Auditoria Interna.
• Líder Misional</t>
  </si>
  <si>
    <t xml:space="preserve">Se cuenta con seguimiento a las encuestas de satisfacción de clientes y usuarios por parte de la profesional de auditoria interna. </t>
  </si>
  <si>
    <t>Implementación del SGDA para el seguimiento y control de los comunicados de entrada y salida.</t>
  </si>
  <si>
    <t xml:space="preserve">Revisión de los informes generados por el SGDA para comunicaciones internas y externas. </t>
  </si>
  <si>
    <t xml:space="preserve">Cuando se vincula un nueva persona de planta se aplica el procedimiento Inducción, reinducción y entrenamiento.  Para el mantenimiento de las competencias se cuenta con el procedimiento  Capacitación y el plan anual de capacitación;   Evaluación de desempeños, implementación de cuadro de mando integral por cargos. </t>
  </si>
  <si>
    <t>1. Diseño de la inducción y entrenamiento de consejeros.
2. Capacitación a técnicos de experiencia al cliente con relación a atención y servicio al cliente.
3. Capacitación en procesos contractuales desde área jurídica. 
4. Formación especializada en Servicio al cliente y manejo de clientes difíciles.
5. Capacitación del talento humano de procesos disciplinarios en ley 1952 de 2019 CGD, ley 1437 de 2011 CPACA y ley 906 de 2004 CPP.
6. Implementación del plan de Capacitaciones y evaluación de su eficacia.
7. Desarrollo del plan de bienestar alineado al resultado de la batería psicosocial.
8. implementación de pruebas psicotécnicas para la selección de personal
9. Medición de evaluación de desempeño a través de la evaluación 360º más los indicadores de gestión por cada persona.
Continuar aplicando los controles</t>
  </si>
  <si>
    <t>Cumplimiento del procedimiento  Selección y vinculación de personal, en el cual se establecen los pasos para la selección de acuerdo a los requisitos del cargo establecidos en el Manual de Funciones y responsabilidades, incluidas las actividades de Reclutamiento, entrevista, pruebas psicotécnicas, informe de competencias para cumplimiento de educación, formación y experiencia, aplicación y verificación del periodo de prueba.</t>
  </si>
  <si>
    <t xml:space="preserve">Implementación del PTEE y el código ética y buen gobierno corporativo. </t>
  </si>
  <si>
    <t xml:space="preserve">Implementación del plan de capacitación </t>
  </si>
  <si>
    <t xml:space="preserve">Matriz IPER, Implementación del programa de vigilancia epidemiológica, Plan de bienestar e incentivos laborales, Programa de capacitación y formación, Inducción, entrenamiento, plan de trabajo hibrido. </t>
  </si>
  <si>
    <t>Evaluación de estándares mínimos del  SG-SST e implementación del plan anual de trabajo. 
Presentación de los estándares mínimos del SG-SST ante el ministerio del trabajo.</t>
  </si>
  <si>
    <t xml:space="preserve">Se cuenta con la Guía de Contratación y  gestión de proveedores así como  el procedimiento de Compras. Verificación documental obligatoria de proveedores (RUP, certificados, experiencia, antecedentes) con el fin de realizar una adecuada selección de proveedores. </t>
  </si>
  <si>
    <t xml:space="preserve">Evaluación técnica y financiera previa a la contratación. Se cuenta con la Guía de Contratación y  gestión de proveedores así como  el procedimiento de Compras.  Se realiza capacitación a los supervisores de contrato en temas relacionados con contratación. </t>
  </si>
  <si>
    <t>Seguimiento sistemático a la ejecución del contrato mediante formatos de supervisión. Verificación con cada cuenta de cobro del cumplimiento de entregables previos al pago. Reevaluación y exclusión de proveedores con incumplimientos reiterados. Acciones disciplinarias o contractuales ante incumplimientos (llamados de atención, sanciones, terminación anticipada). Retroalimentación y ajustes al proceso de contratación con base en las lecciones aprendidas.</t>
  </si>
  <si>
    <t xml:space="preserve">Incorrecta liquidación de prestaciones sociales, novedades, seguridad social y cambios de modalidad de contratación </t>
  </si>
  <si>
    <t>Contratos con Asesores Jurídicos para revisión de decisiones
Registro y verificación de novedades contractuales.
Capacitación periódica al personal de talento humano en normas laborales, contratación pública y seguridad social.
Auditorias por parte de la Revisoría fiscal a la liquidación de la nomina.</t>
  </si>
  <si>
    <t xml:space="preserve"> Deficiencia en la seguridad física en los sitios de almacenamiento. </t>
  </si>
  <si>
    <t>Pago indebido con afectación de recursos de destinaciones específicas (así como pagos duplicados o no autorizados)/Desviación en la ejecución presupuestal</t>
  </si>
  <si>
    <t xml:space="preserve">Realización de conciliaciones bancarias. Revisión cruzada entre ejecución presupuestal y contabilidad. Reporte de movimientos fuera de lo planeado en el PAC.. Auditoria por parte de Revisoría Fiscal. </t>
  </si>
  <si>
    <t>Fallas técnicas en las plataformas externas para la presentación de informes</t>
  </si>
  <si>
    <t xml:space="preserve">1. Seguimiento por parte de la Revisoría Fiscal  a la presentación oportuna y correcta de los informes a los entes de control. 
2. Seguimiento por parte de la analista de planeación  a la presentación oportuna y correcta de los informes a los entes de control.
Continuar con la aplicación de controles </t>
  </si>
  <si>
    <t xml:space="preserve">Seguimiento por Analista de planeación </t>
  </si>
  <si>
    <t>1. Articular mejor el flujo entre áreas que autorizan, soportan y ejecutan el pago (Administrativo- compras, financiero, dirección).</t>
  </si>
  <si>
    <t>1. Fortalecer el modelo de planeación presupuestal, implementación del modulo de control presupuestal. 
2. Análisis de Costos y gastos del CONTE para evaluar el impacto que traería el proyecto de ley del costo de expedición de matriculas en UVT. 
3. Diseñar estrategias con las instituciones educativas de educación media para fomentar en la población estudiantil la orientación vocacional como Técnicos Electricistas.
4. Proyecto semilleros Seccional Santander 
5. Continuar con la aplicación de controles</t>
  </si>
  <si>
    <t>Presentación de estados financieros al Consejo Directivo. Aprobación del Presupuesto de costos y gastos así como el de ingresos por parte del Consejo Directivo. Análisis de variaciones presupuestales con su respectiva justificación. Reporte de riesgos financieros al Comité de Dirección.</t>
  </si>
  <si>
    <t>Informe de Revisoría Fiscal</t>
  </si>
  <si>
    <t>Error en el registro de los datos contables o extemporáneo. Falta de conciliación de información entre áreas (Financiero, Administrativo- compras, nómina, proyectos). Inadecuada formación o rotación frecuente del personal contable. Ausencia de validación cruzada y revisión interna antes del cierre contable.</t>
  </si>
  <si>
    <t xml:space="preserve">Se cuenta con el programa de transparencia empresarial, el código de ética y buen gobierno corporativo y las auditorias internas. </t>
  </si>
  <si>
    <t>Se cuenta con el proceso Administrativo para adelantar las investigaciones correspondientes  por denuncias efectuadas, así como con un Reglamento Interno de Trabajo, el cual debe cumplirse.</t>
  </si>
  <si>
    <t>Dirección Ejecutiva- Líder Administrativo- Líder Misional</t>
  </si>
  <si>
    <t xml:space="preserve">Se cuenta con el proceso Administrativo para adelantar las investigaciones correspondientes  por denuncias efectuadas, así como con Reglamento Interno de Trabajo, con procesos y procedimientos establecidos. </t>
  </si>
  <si>
    <t xml:space="preserve">1. Implementación del plan de bienestar e incentivos.
2. Implementación del procedimiento de selección de personal.
3. Implementación del código de ética y buen gobierno del CONTE
Continuar con la aplicación de controles </t>
  </si>
  <si>
    <t xml:space="preserve">1. Implementación del plan de bienestar e incentivos.
2. Implementación del procedimiento de selección de personal. 
3. Implementación del código de ética y buen gobierno del CONTE. 
Continuar con la aplicación de controles </t>
  </si>
  <si>
    <t xml:space="preserve">Se cuenta con invitación a cotizar a los diferentes proveedores.
Al final del proceso contractual, el supervisor asignado realiza la respectiva evaluación del proveedor.
Con el fin de identificar las posibles situaciones o desviaciones en el objeto contractual se cuenta con supervisores para cada contrato quienes deben presentar informe de supervisión.
Se cuenta con el formato para realizar el informe de supervisión de los contratos.
Se cuenta con el programa de transparencia empresarial, el código de ética y buen gobierno corporativo y las auditorias internas. </t>
  </si>
  <si>
    <t xml:space="preserve">1. Implementación del plan de bienestar e incentivos.
2. Implementación del procedimiento de selección de personal. 
3. . Implementación del código de ética y buen gobierno del CONTE. 
Continuar con la aplicación de controles </t>
  </si>
  <si>
    <t xml:space="preserve">Fallas físicas y lógicas en los equipos de computo, Software u  obsolescencia tecnológica, Licencias vencidas o inadecuadas para el software requerido, Falta de mantenimiento preventivo o correctivo oportuno, </t>
  </si>
  <si>
    <t xml:space="preserve">1. implementación de los controles establecidos en el manual de seguridad de la información. 
2.Diseñar el plan de continuidad del negocio
Continuar con la aplicación de controles </t>
  </si>
  <si>
    <t>Cuadro de mando del proceso de tecnología</t>
  </si>
  <si>
    <t xml:space="preserve"> 1. Activar actividades de contingencia o de continuidad operativa (uso de backups, trabajo remoto, registros manuales temporales).
2. Comunicar oportunamente a los líderes de proceso y Dirección Ejecutiva la afectación.
3. Realizar diagnóstico técnico de la causa del incidente.
4. Ejecutar protocolo de restauración de información si se cuenta con backups válidos.
5. Levantar informe técnico y administrativo con las lecciones aprendidas y ajustes necesarios al sistema de control.
6. Analizar las causas del incumplimiento
7.  Apertura de la acción de mejora 
8. Seguimiento a las acciones definidas.</t>
  </si>
  <si>
    <t>Ataques de malware o virus informáticos. Fallas en el sistema de respaldos o en la restauración de datos.</t>
  </si>
  <si>
    <t>cuadro de mando del proceso de tecnología</t>
  </si>
  <si>
    <t>Pérdida de la disponibilidad de la información</t>
  </si>
  <si>
    <t>Accidentes o enfermedades laborales.
Pérdidas humanas, lesiones o incapacidades.
Demandas legales y sanciones fiscales, disciplinarias o penales.
Afectación del servicio, interrupción de operaciones.
Hallazgos de entes de control (UGPP, Min Trabajo, Contraloría, etc.).
Pérdida de credibilidad y reputación institucional.
Quejas de empleados o usuarios.
Impacto ambiental o afectación a terceros.
Detrimento patrimonial institucional.
Incumplimiento de metas y objetivos del Plan Estratégico Institucional.</t>
  </si>
  <si>
    <t>NC Auditoria Interna Producción de matricula: Se detecto incumplimiento en los siguientes preceptos legales:
a). Artículo 14 del Decreto 991 de 1991: El cual establece que el término de validez de las resoluciones de registro no debe ser inferior a dos (2) años. Sin embargo, al revisar la Solicitud No. 41023, evaluada el 6 de marzo de 2025, se constató que la Resolución M-C 206547, emitida el 7 de marzo de la misma vigencia, tiene una vigencia de exactamente 24 meses, lo cual no cumple con el mínimo legal establecido, ya que el periodo debe ser inferior a 2 años, conforme a lo dispuesto en la normativa vigente. 
b). Ley 1437 de 2011 (Código de Procedimiento Administrativo y de lo Contencioso Administrativo) en relación con la motivación de los actos administrativos: En la Institución Educativa No. 39007, se identificó que, para la solicitud evaluada el 16 de enero de 2025, con presentación del recurso el mismo día y decisión del recurso el 21 de enero de 2025, no se documentó de manera adecuada la sustanciación del recurso por parte del evaluador, específicamente en cuanto a los fundamentos que respalda su aprobación. Asimismo, se detectó que la solicitud fue tramitada como una solicitud inicial, cuando correspondía a un proceso de ampliación, lo que genera un riesgo de incorrecta tipificación del trámite y podría afectar la validez del acto administrativo emitido.
NC Auditoria Interna Fomento Educativo: No en todos los casos el proceso de Fomento Educativo aplica las disposiciones del Control de la información documentada, como es:
•Formato Asistencia a eventos V.1 del 23/10/2024: No se está utilizando
•Formato de Preinscripción V.1 del 28/09/2024 (presenciales): No se está utilizando
•Formato control de eventos V.1 del 28/08/2024: Se modificó la estructura en el título del documento, alterando el documento codificado.
• Base de conferencistas V.1 del 28/09/2024: No se está utilizando
• Procedimiento de instituciones educativas V.2 del 28/08/2024: No existe responsabilidades asociadas a la Profesional Administrativa Seccional y también hace parte del proceso.
Formato de autorización para reproducción de videos, uso y publicación de imágenes: Formato sin fecha de suscripción y sin estar ajustado a la normatividad de Habeas data.
• No se almacenan los correos de la solicitud de eventos en las carpetas compartidas, queda el registro en el correo de la Profesional de Fomento Educativo.
• Acta 01/2025 del Comité de Fomento Educativo: Faltan firmas del Director Ejecutivo y Profesional Procesos Disciplinarios.
Incumpliendo con el numeral 7.5.3 Control de la información documentada de la norma ISO 9001:2015 y la Ley 1581 del 2012.</t>
  </si>
  <si>
    <r>
      <rPr>
        <b/>
        <sz val="10"/>
        <color theme="1"/>
        <rFont val="Arial"/>
        <family val="2"/>
      </rPr>
      <t>NC Auditoria Interna - Producción de matriculas</t>
    </r>
    <r>
      <rPr>
        <sz val="10"/>
        <color theme="1"/>
        <rFont val="Arial"/>
        <family val="2"/>
      </rPr>
      <t xml:space="preserve">: 
No se evidencia una planificación efectiva para la adquisición de materiales para la impresión de Carne de las matrículas profesionales de los Técnicos Electricistas, ni un control adecuado sobre las cantidades disponibles, durante las últimas dos semanas del mes de marzo 2025, se ha presentado desabastecimiento de material, lo que ha generado afectaciones en la continuidad de la producción de matrículas tipo carné y riesgo en el cumplimiento de los compromisos operativos y con el cliente. Incumpliendo lo establecido en el numeral 8.1 Planificación y control operacional literal C) de la norma ISO 9001:2015.
</t>
    </r>
    <r>
      <rPr>
        <b/>
        <sz val="10"/>
        <color theme="1"/>
        <rFont val="Arial"/>
        <family val="2"/>
      </rPr>
      <t xml:space="preserve">Indicador de Oportunidad en el envió de tramites  de los Analistas de Producción en Rojo en los meses de Marzo y abril; el envío de trámites en Marzo 29 días - abril 20 días frente a una meta  de 8 días. </t>
    </r>
  </si>
  <si>
    <t xml:space="preserve">1. Identificar la cantidad de solicitudes creadas en los sistemas de gestión de matricula ( Al frescos) que requieran migración al Sistema de gestión de matriculas SIGEMAT
2. Migración de información de Alfresco 2013 y 2020 al sigemat de los tramites de matriculas de acuerdo a plan de trabajo establecido por el proceso de producción de matriculas. 
3. Actualización de base de datos de técnicos matriculados con información consultada en la página de la registraduría con relación a los técnicos electricistas fallecidos, suspendidos, ingresos nuevos. </t>
  </si>
  <si>
    <t xml:space="preserve">Incumplimiento por omisión, consciencia o de forma involuntarias por parte de proveedores (incluidos capacitadores y/o conferencistas) y personal del proceso.  
Designación de personal sin competencias para ejecutar el proceso.
Errores de contratación, cronograma o en el diseño del evento.
Desarticulación entre Comité de Fomento Educativo, compras y ejecución logística.
</t>
  </si>
  <si>
    <t>1. Generación de alianzas estratégicas  con IETDH para mejorar competencias de los Técnicos Electricistas. 
2. Campaña de reconocimiento del centro de entrenamiento con el fin de poder establecer alianzas con instituciones educativas.
3. Implementación de alianzas estratégicas con ministerio, federación y gremios para actividades de fomento educativo y adaptación de los procesos a la actualización de la normatividad del sector energético.
4. Creación por parte del metodólogo de la estructura modular de las capacitaciones organizadas por fomento educativo.
5. Segmentación de técnicos electricistas matriculados para formación especializadas con alianzas de terceros.
6. Fortalecimiento del uso de la plataforma Moodle para actividades de fomento educativo.
7. Proyecto creación centro de entrenamiento Seccional Santander
8. Capacitación en los reglamentos técnicos y normatividad (RETIE) para técnicos electricistas
9. Oficiar a las ARL, para generar concientización de riesgo eléctrico en técnicos
10. Segmentación de técnicos electricistas matriculados para formación especializadas con alianzas de terceros.</t>
  </si>
  <si>
    <t>Métodos de enseñanza inadecuados, técnicas obsoletas, infraestructura deficiente o brecha digital. Falta de actualización o validación de contenidos técnicos. Brecha digital o limitaciones en infraestructura tecnológica.
Falta de revisión curricular o metodológica</t>
  </si>
  <si>
    <t>Se cuenta con plataforma Moodle, Capacitaciones virtuales, participación en eventos, Modalidad Presencial - teórico/práctico mediante Material didáctico/práctica. Se apoya el proceso por parte de un metodólogo.</t>
  </si>
  <si>
    <t>1. Implementación plan de trabajo para el adelantamiento de las actuaciones al interior de los procesos disciplinarios de conformidad con la Ley 1264 de 2008, evitando que opere la caducidad al interior de los mismos.. 
2. Contratación de la mensajería para correos certificados en las notificaciones de los procesos disciplinarios
Continuar aplicando los controles</t>
  </si>
  <si>
    <t xml:space="preserve">Incumplimiento en el Programa de ética y transparencia empresarial (PTEE) </t>
  </si>
  <si>
    <t xml:space="preserve">1. Aprobación del PTEE por parte del Consejo Directivo. 
2. Plan de acción del programa de transparencia con responsables y cronograma.
2. Implementación del Código de ética y buen gobierno y las nomas que lo modifiquen o sustituyan.
3. Implementación del modulo de Moodle para capacitación en PTEE y código de ética y buen gobierno.
4. Inclusión de indicadores del programa de transparencia en el Cuadro de Mando Integral.
</t>
  </si>
  <si>
    <t xml:space="preserve">Plan de trabajo PTEE y Código de Ética y buen gobierno </t>
  </si>
  <si>
    <t xml:space="preserve">Lineamientos del código de ética institucional firmados y socializados, con los canales de denuncias y el manejo de los casos. Comité de Ética. </t>
  </si>
  <si>
    <t xml:space="preserve">Seguimiento parte del Comité de Ética a la implementación del PTEE y el código de ética y buen gobierno. </t>
  </si>
  <si>
    <t>Ausencia de un modelo o metodología institucional para la gestión del cambio. Falta de sensibilización y comunicación efectiva sobre el cambio. Alta rotación o desvinculación de líderes claves en procesos de transformación.</t>
  </si>
  <si>
    <t>Matriz de riesgos institucional aprobada, publicada y actualizada. Líder de Riesgo activo</t>
  </si>
  <si>
    <t>1. Activar revisión inmediata de la matriz de riesgos.
2. Informar a la alta dirección y definir plan de acción correctivo.
3. Fortalecer la articulación con Planeación y el líder de Riesgos.
4. Reentrenar al equipo responsable de riesgos institucionales.
5. Analizar las causas del incumplimiento
6.  Se solicita  al responsable la  apertura de la acción de mejora 
7. Seguimiento a las acciones definidas.</t>
  </si>
  <si>
    <t>Deterioro de la infraestructura por mantenimiento inadecuado o relativo. (Incumplimiento del cronograma de mantenimiento preventivo, registro deficiente de necesidades de mantenimiento, falta de presupuesto asignado o presupuesto insuficiente para adecuaciones o reparaciones., ausencia de inspecciones periódicas)</t>
  </si>
  <si>
    <t>Monitoreo de requisitos legales</t>
  </si>
  <si>
    <t>Profesional Gestión de proyectos- Líder Administrativa</t>
  </si>
  <si>
    <t>Perfil del brigadista y entrenamiento de brigadistas. Señalización de evacuación instalada (inspecciones a la señalización). Dotación de botiquín, extintores y demás equipos o elementos de emergencias (inspecciones a equipos de emergencias). Brigada de emergencia conformada</t>
  </si>
  <si>
    <t>1. Suspender transitoriamente las sesiones ordinarias del Consejo Directivo y de los comités que requieran quórum con consejeros.
2. Comunicar formalmente a la alta dirección y responsables de control interno la afectación operativa y legal.
3. Emitir alerta institucional oficial sobre la imposibilidad de funcionamiento de los Comités y Consejo Directivo, dejando constancia por escrito.
4. Analizar las causas del incumplimiento
5.  Se solicita  al responsable la  apertura de la acción de mejora 
6. Seguimiento a las acciones definidas.</t>
  </si>
  <si>
    <t xml:space="preserve">Inoportunidad en la publicación o presentación de informes de gestión, revisión por la dirección e informes de ley. </t>
  </si>
  <si>
    <t xml:space="preserve">1. Implementar  el manejo del inventario a través del world office o software contable. 
2. Continuar con la aplicación de controles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</si>
</sst>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34" x14ac:knownFonts="1">
    <font>
      <sz val="11"/>
      <color theme="1"/>
      <name val="Calibri"/>
      <family val="2"/>
      <scheme val="minor"/>
    </font>
    <font>
      <sz val="11"/>
      <color theme="1"/>
      <name val="Arial"/>
      <family val="2"/>
    </font>
    <font>
      <b/>
      <sz val="11"/>
      <color theme="1"/>
      <name val="Calibri"/>
      <family val="2"/>
      <scheme val="minor"/>
    </font>
    <font>
      <b/>
      <sz val="11"/>
      <color theme="1"/>
      <name val="Arial"/>
      <family val="2"/>
    </font>
    <font>
      <sz val="10"/>
      <color theme="1"/>
      <name val="Arial"/>
      <family val="2"/>
    </font>
    <font>
      <sz val="11"/>
      <color theme="1"/>
      <name val="Arial"/>
      <family val="2"/>
    </font>
    <font>
      <sz val="11.5"/>
      <color theme="1"/>
      <name val="Arial"/>
      <family val="2"/>
    </font>
    <font>
      <b/>
      <sz val="9"/>
      <color rgb="FF000000"/>
      <name val="Arial"/>
      <family val="2"/>
    </font>
    <font>
      <sz val="9"/>
      <color rgb="FF000000"/>
      <name val="Arial"/>
      <family val="2"/>
    </font>
    <font>
      <sz val="11"/>
      <color theme="1"/>
      <name val="Calibri"/>
      <family val="2"/>
      <scheme val="minor"/>
    </font>
    <font>
      <sz val="9"/>
      <color indexed="81"/>
      <name val="Tahoma"/>
      <family val="2"/>
    </font>
    <font>
      <b/>
      <sz val="9"/>
      <color indexed="81"/>
      <name val="Tahoma"/>
      <family val="2"/>
    </font>
    <font>
      <b/>
      <sz val="12"/>
      <color theme="1"/>
      <name val="Calibri"/>
      <family val="2"/>
      <scheme val="minor"/>
    </font>
    <font>
      <sz val="11"/>
      <color indexed="8"/>
      <name val="Arial"/>
      <family val="2"/>
    </font>
    <font>
      <sz val="11"/>
      <color rgb="FF383B37"/>
      <name val="Arial"/>
      <family val="2"/>
    </font>
    <font>
      <sz val="12"/>
      <color rgb="FF383B37"/>
      <name val="Verdana"/>
      <family val="2"/>
    </font>
    <font>
      <b/>
      <sz val="16"/>
      <color theme="1"/>
      <name val="Calibri"/>
      <family val="2"/>
      <scheme val="minor"/>
    </font>
    <font>
      <b/>
      <sz val="11"/>
      <color rgb="FF000000"/>
      <name val="Arial"/>
      <family val="2"/>
    </font>
    <font>
      <sz val="12"/>
      <color theme="1"/>
      <name val="Times New Roman"/>
      <family val="1"/>
    </font>
    <font>
      <sz val="12"/>
      <color theme="1"/>
      <name val="Arial"/>
      <family val="2"/>
    </font>
    <font>
      <b/>
      <sz val="10"/>
      <color theme="0"/>
      <name val="Arial"/>
      <family val="2"/>
    </font>
    <font>
      <b/>
      <sz val="11"/>
      <color theme="0"/>
      <name val="Arial"/>
      <family val="2"/>
    </font>
    <font>
      <sz val="10"/>
      <color indexed="8"/>
      <name val="Arial"/>
      <family val="2"/>
    </font>
    <font>
      <b/>
      <sz val="18"/>
      <color rgb="FF878786"/>
      <name val="Arial"/>
      <family val="2"/>
    </font>
    <font>
      <sz val="9"/>
      <color theme="1"/>
      <name val="Calibri"/>
      <family val="2"/>
      <scheme val="minor"/>
    </font>
    <font>
      <sz val="10"/>
      <color theme="0"/>
      <name val="Arial"/>
      <family val="2"/>
    </font>
    <font>
      <b/>
      <sz val="14"/>
      <color theme="0"/>
      <name val="Arial"/>
      <family val="2"/>
    </font>
    <font>
      <b/>
      <sz val="14"/>
      <color rgb="FF878786"/>
      <name val="Arial"/>
      <family val="2"/>
    </font>
    <font>
      <b/>
      <sz val="48"/>
      <color rgb="FF878786"/>
      <name val="Arial"/>
      <family val="2"/>
    </font>
    <font>
      <b/>
      <sz val="10"/>
      <color theme="1"/>
      <name val="Arial"/>
      <family val="2"/>
    </font>
    <font>
      <b/>
      <sz val="9"/>
      <color rgb="FF000000"/>
      <name val="Tahoma"/>
      <family val="2"/>
    </font>
    <font>
      <sz val="9"/>
      <color rgb="FF000000"/>
      <name val="Tahoma"/>
      <family val="2"/>
    </font>
    <font>
      <b/>
      <sz val="12"/>
      <color theme="0"/>
      <name val="Arial"/>
      <family val="2"/>
    </font>
    <font>
      <i/>
      <sz val="10"/>
      <color theme="1"/>
      <name val="Arial"/>
      <family val="2"/>
    </font>
  </fonts>
  <fills count="19">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FFC000"/>
        <bgColor indexed="64"/>
      </patternFill>
    </fill>
    <fill>
      <patternFill patternType="solid">
        <fgColor rgb="FF92D050"/>
        <bgColor indexed="64"/>
      </patternFill>
    </fill>
    <fill>
      <patternFill patternType="solid">
        <fgColor rgb="FF00B050"/>
        <bgColor indexed="64"/>
      </patternFill>
    </fill>
    <fill>
      <patternFill patternType="solid">
        <fgColor rgb="FFD9D9D9"/>
        <bgColor indexed="64"/>
      </patternFill>
    </fill>
    <fill>
      <patternFill patternType="solid">
        <fgColor rgb="FFE26C09"/>
        <bgColor indexed="64"/>
      </patternFill>
    </fill>
    <fill>
      <patternFill patternType="solid">
        <fgColor rgb="FFFBF1DD"/>
        <bgColor indexed="64"/>
      </patternFill>
    </fill>
    <fill>
      <patternFill patternType="solid">
        <fgColor theme="0"/>
        <bgColor indexed="64"/>
      </patternFill>
    </fill>
    <fill>
      <patternFill patternType="solid">
        <fgColor theme="0" tint="-0.499984740745262"/>
        <bgColor indexed="64"/>
      </patternFill>
    </fill>
    <fill>
      <patternFill patternType="solid">
        <fgColor rgb="FFF1F1F1"/>
        <bgColor indexed="64"/>
      </patternFill>
    </fill>
    <fill>
      <patternFill patternType="solid">
        <fgColor rgb="FFF2F2F2"/>
        <bgColor indexed="64"/>
      </patternFill>
    </fill>
    <fill>
      <patternFill patternType="solid">
        <fgColor theme="0" tint="-4.9989318521683403E-2"/>
        <bgColor rgb="FFDDD9C4"/>
      </patternFill>
    </fill>
    <fill>
      <patternFill patternType="solid">
        <fgColor rgb="FFF15B24"/>
        <bgColor indexed="64"/>
      </patternFill>
    </fill>
    <fill>
      <patternFill patternType="solid">
        <fgColor rgb="FFF15B24"/>
        <bgColor rgb="FFDDD9C4"/>
      </patternFill>
    </fill>
    <fill>
      <patternFill patternType="solid">
        <fgColor rgb="FF878786"/>
        <bgColor indexed="64"/>
      </patternFill>
    </fill>
    <fill>
      <patternFill patternType="solid">
        <fgColor theme="0" tint="-0.14999847407452621"/>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style="medium">
        <color rgb="FF000000"/>
      </top>
      <bottom/>
      <diagonal/>
    </border>
    <border>
      <left/>
      <right style="medium">
        <color rgb="FF000000"/>
      </right>
      <top style="medium">
        <color rgb="FF000000"/>
      </top>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diagonal/>
    </border>
    <border>
      <left style="medium">
        <color rgb="FF000000"/>
      </left>
      <right/>
      <top/>
      <bottom style="medium">
        <color rgb="FF000000"/>
      </bottom>
      <diagonal/>
    </border>
    <border>
      <left style="medium">
        <color rgb="FFBEBEBE"/>
      </left>
      <right style="medium">
        <color rgb="FFBEBEBE"/>
      </right>
      <top style="medium">
        <color rgb="FFBEBEBE"/>
      </top>
      <bottom style="medium">
        <color rgb="FFBEBEBE"/>
      </bottom>
      <diagonal/>
    </border>
    <border>
      <left style="medium">
        <color rgb="FFBEBEBE"/>
      </left>
      <right style="medium">
        <color rgb="FFBEBEBE"/>
      </right>
      <top/>
      <bottom style="medium">
        <color rgb="FFBEBEBE"/>
      </bottom>
      <diagonal/>
    </border>
    <border>
      <left style="medium">
        <color rgb="FFBEBEBE"/>
      </left>
      <right style="medium">
        <color rgb="FFBEBEBE"/>
      </right>
      <top/>
      <bottom/>
      <diagonal/>
    </border>
    <border>
      <left style="medium">
        <color rgb="FFBEBEBE"/>
      </left>
      <right style="medium">
        <color rgb="FFBEBEBE"/>
      </right>
      <top style="medium">
        <color rgb="FFBEBEBE"/>
      </top>
      <bottom/>
      <diagonal/>
    </border>
    <border>
      <left style="thin">
        <color rgb="FF878786"/>
      </left>
      <right style="thin">
        <color rgb="FF878786"/>
      </right>
      <top style="thin">
        <color rgb="FF878786"/>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theme="0" tint="-0.499984740745262"/>
      </left>
      <right/>
      <top/>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right style="thin">
        <color indexed="64"/>
      </right>
      <top style="thin">
        <color indexed="64"/>
      </top>
      <bottom style="thin">
        <color indexed="64"/>
      </bottom>
      <diagonal/>
    </border>
    <border>
      <left style="thin">
        <color theme="0" tint="-0.499984740745262"/>
      </left>
      <right style="thin">
        <color theme="0" tint="-0.499984740745262"/>
      </right>
      <top/>
      <bottom/>
      <diagonal/>
    </border>
    <border>
      <left/>
      <right/>
      <top style="thin">
        <color indexed="64"/>
      </top>
      <bottom style="thin">
        <color indexed="64"/>
      </bottom>
      <diagonal/>
    </border>
    <border>
      <left/>
      <right style="thin">
        <color rgb="FF878786"/>
      </right>
      <top style="thin">
        <color rgb="FF878786"/>
      </top>
      <bottom style="thin">
        <color rgb="FF878786"/>
      </bottom>
      <diagonal/>
    </border>
  </borders>
  <cellStyleXfs count="4">
    <xf numFmtId="0" fontId="0" fillId="0" borderId="0"/>
    <xf numFmtId="43" fontId="9" fillId="0" borderId="0" applyFont="0" applyFill="0" applyBorder="0" applyAlignment="0" applyProtection="0"/>
    <xf numFmtId="0" fontId="9" fillId="0" borderId="0"/>
    <xf numFmtId="9" fontId="9" fillId="0" borderId="0" applyFont="0" applyFill="0" applyBorder="0" applyAlignment="0" applyProtection="0"/>
  </cellStyleXfs>
  <cellXfs count="164">
    <xf numFmtId="0" fontId="0" fillId="0" borderId="0" xfId="0"/>
    <xf numFmtId="0" fontId="9" fillId="0" borderId="0" xfId="2"/>
    <xf numFmtId="0" fontId="2" fillId="0" borderId="0" xfId="2" applyFont="1" applyAlignment="1">
      <alignment vertical="center"/>
    </xf>
    <xf numFmtId="0" fontId="9" fillId="0" borderId="0" xfId="2" applyAlignment="1">
      <alignment wrapText="1"/>
    </xf>
    <xf numFmtId="0" fontId="9" fillId="0" borderId="0" xfId="2" applyAlignment="1">
      <alignment horizontal="left" vertical="center" wrapText="1"/>
    </xf>
    <xf numFmtId="0" fontId="9" fillId="0" borderId="0" xfId="2" applyAlignment="1">
      <alignment vertical="center" wrapText="1"/>
    </xf>
    <xf numFmtId="0" fontId="9" fillId="0" borderId="0" xfId="2" applyAlignment="1">
      <alignment horizontal="justify" vertical="center" wrapText="1"/>
    </xf>
    <xf numFmtId="0" fontId="9" fillId="0" borderId="0" xfId="2" applyAlignment="1">
      <alignment horizontal="center" vertical="center" wrapText="1"/>
    </xf>
    <xf numFmtId="0" fontId="16" fillId="0" borderId="0" xfId="2" applyFont="1"/>
    <xf numFmtId="0" fontId="9" fillId="0" borderId="1" xfId="2" applyBorder="1"/>
    <xf numFmtId="9" fontId="0" fillId="0" borderId="0" xfId="3" applyFont="1"/>
    <xf numFmtId="0" fontId="4" fillId="7" borderId="2" xfId="2" applyFont="1" applyFill="1" applyBorder="1" applyAlignment="1">
      <alignment vertical="center" wrapText="1"/>
    </xf>
    <xf numFmtId="0" fontId="4" fillId="3" borderId="1" xfId="2" applyFont="1" applyFill="1" applyBorder="1" applyAlignment="1">
      <alignment vertical="center" wrapText="1"/>
    </xf>
    <xf numFmtId="0" fontId="5" fillId="0" borderId="1" xfId="2" applyFont="1" applyBorder="1"/>
    <xf numFmtId="0" fontId="6" fillId="7" borderId="3" xfId="2" applyFont="1" applyFill="1" applyBorder="1" applyAlignment="1">
      <alignment vertical="center" wrapText="1"/>
    </xf>
    <xf numFmtId="0" fontId="8" fillId="3" borderId="8" xfId="2" applyFont="1" applyFill="1" applyBorder="1" applyAlignment="1">
      <alignment horizontal="center" vertical="center" wrapText="1"/>
    </xf>
    <xf numFmtId="0" fontId="9" fillId="0" borderId="0" xfId="2" applyAlignment="1">
      <alignment horizontal="center" wrapText="1"/>
    </xf>
    <xf numFmtId="0" fontId="14" fillId="9" borderId="1" xfId="2" applyFont="1" applyFill="1" applyBorder="1" applyAlignment="1">
      <alignment horizontal="center" vertical="center" wrapText="1"/>
    </xf>
    <xf numFmtId="0" fontId="14" fillId="9" borderId="0" xfId="2" applyFont="1" applyFill="1" applyAlignment="1">
      <alignment horizontal="center" vertical="center" wrapText="1"/>
    </xf>
    <xf numFmtId="0" fontId="3" fillId="12" borderId="11" xfId="2" applyFont="1" applyFill="1" applyBorder="1" applyAlignment="1">
      <alignment vertical="center" wrapText="1"/>
    </xf>
    <xf numFmtId="0" fontId="14" fillId="0" borderId="0" xfId="2" applyFont="1" applyAlignment="1">
      <alignment horizontal="center" vertical="center" wrapText="1"/>
    </xf>
    <xf numFmtId="0" fontId="18" fillId="0" borderId="11" xfId="2" applyFont="1" applyBorder="1" applyAlignment="1">
      <alignment horizontal="center" vertical="center" wrapText="1"/>
    </xf>
    <xf numFmtId="0" fontId="19" fillId="0" borderId="11" xfId="2" applyFont="1" applyBorder="1" applyAlignment="1">
      <alignment horizontal="center" vertical="center" wrapText="1"/>
    </xf>
    <xf numFmtId="0" fontId="4" fillId="4" borderId="1" xfId="2" applyFont="1" applyFill="1" applyBorder="1" applyAlignment="1">
      <alignment vertical="center" wrapText="1"/>
    </xf>
    <xf numFmtId="0" fontId="7" fillId="7" borderId="4" xfId="2" applyFont="1" applyFill="1" applyBorder="1" applyAlignment="1">
      <alignment horizontal="left" vertical="center" wrapText="1" indent="1"/>
    </xf>
    <xf numFmtId="0" fontId="7" fillId="7" borderId="8" xfId="2" applyFont="1" applyFill="1" applyBorder="1" applyAlignment="1">
      <alignment vertical="top" wrapText="1"/>
    </xf>
    <xf numFmtId="0" fontId="8" fillId="8" borderId="8" xfId="2" applyFont="1" applyFill="1" applyBorder="1" applyAlignment="1">
      <alignment horizontal="left" vertical="center" wrapText="1" indent="4"/>
    </xf>
    <xf numFmtId="0" fontId="14" fillId="0" borderId="1" xfId="2" applyFont="1" applyBorder="1" applyAlignment="1">
      <alignment horizontal="center" vertical="center" wrapText="1"/>
    </xf>
    <xf numFmtId="0" fontId="3" fillId="0" borderId="12" xfId="2" applyFont="1" applyBorder="1" applyAlignment="1">
      <alignment vertical="center" wrapText="1"/>
    </xf>
    <xf numFmtId="0" fontId="18" fillId="0" borderId="12" xfId="2" applyFont="1" applyBorder="1" applyAlignment="1">
      <alignment horizontal="center" vertical="center" wrapText="1"/>
    </xf>
    <xf numFmtId="0" fontId="19" fillId="0" borderId="12" xfId="2" applyFont="1" applyBorder="1" applyAlignment="1">
      <alignment horizontal="center" vertical="center" wrapText="1"/>
    </xf>
    <xf numFmtId="0" fontId="4" fillId="2" borderId="1" xfId="2" applyFont="1" applyFill="1" applyBorder="1" applyAlignment="1">
      <alignment vertical="center" wrapText="1"/>
    </xf>
    <xf numFmtId="0" fontId="7" fillId="7" borderId="4" xfId="2" applyFont="1" applyFill="1" applyBorder="1" applyAlignment="1">
      <alignment horizontal="center" vertical="center" wrapText="1"/>
    </xf>
    <xf numFmtId="0" fontId="8" fillId="5" borderId="8" xfId="2" applyFont="1" applyFill="1" applyBorder="1" applyAlignment="1">
      <alignment horizontal="center" vertical="center" wrapText="1"/>
    </xf>
    <xf numFmtId="0" fontId="8" fillId="2" borderId="8" xfId="2" applyFont="1" applyFill="1" applyBorder="1" applyAlignment="1">
      <alignment horizontal="center" vertical="center" wrapText="1"/>
    </xf>
    <xf numFmtId="0" fontId="17" fillId="12" borderId="12" xfId="2" applyFont="1" applyFill="1" applyBorder="1" applyAlignment="1">
      <alignment vertical="center" wrapText="1"/>
    </xf>
    <xf numFmtId="0" fontId="4" fillId="5" borderId="1" xfId="2" applyFont="1" applyFill="1" applyBorder="1" applyAlignment="1">
      <alignment vertical="center" wrapText="1"/>
    </xf>
    <xf numFmtId="0" fontId="13" fillId="0" borderId="0" xfId="2" applyFont="1" applyAlignment="1">
      <alignment horizontal="center" vertical="center" wrapText="1"/>
    </xf>
    <xf numFmtId="0" fontId="19" fillId="0" borderId="12" xfId="2" applyFont="1" applyBorder="1" applyAlignment="1">
      <alignment horizontal="left" vertical="center" wrapText="1" indent="3"/>
    </xf>
    <xf numFmtId="0" fontId="4" fillId="6" borderId="1" xfId="2" applyFont="1" applyFill="1" applyBorder="1" applyAlignment="1">
      <alignment vertical="center" wrapText="1"/>
    </xf>
    <xf numFmtId="0" fontId="8" fillId="8" borderId="8" xfId="2" applyFont="1" applyFill="1" applyBorder="1" applyAlignment="1">
      <alignment horizontal="center" vertical="center" wrapText="1"/>
    </xf>
    <xf numFmtId="0" fontId="15" fillId="9" borderId="1" xfId="2" applyFont="1" applyFill="1" applyBorder="1" applyAlignment="1">
      <alignment horizontal="center" vertical="center" wrapText="1"/>
    </xf>
    <xf numFmtId="0" fontId="15" fillId="0" borderId="1" xfId="2" applyFont="1" applyBorder="1" applyAlignment="1">
      <alignment horizontal="center" vertical="center" wrapText="1"/>
    </xf>
    <xf numFmtId="0" fontId="17" fillId="13" borderId="12" xfId="2" applyFont="1" applyFill="1" applyBorder="1" applyAlignment="1">
      <alignment vertical="center" wrapText="1"/>
    </xf>
    <xf numFmtId="0" fontId="18" fillId="0" borderId="13" xfId="2" applyFont="1" applyBorder="1" applyAlignment="1">
      <alignment horizontal="center" vertical="center" wrapText="1"/>
    </xf>
    <xf numFmtId="0" fontId="19" fillId="0" borderId="12" xfId="2" applyFont="1" applyBorder="1" applyAlignment="1">
      <alignment horizontal="left" vertical="center" wrapText="1" indent="4"/>
    </xf>
    <xf numFmtId="0" fontId="18" fillId="0" borderId="14" xfId="2" applyFont="1" applyBorder="1" applyAlignment="1">
      <alignment horizontal="center" vertical="center" wrapText="1"/>
    </xf>
    <xf numFmtId="0" fontId="19" fillId="0" borderId="13" xfId="2" applyFont="1" applyBorder="1" applyAlignment="1">
      <alignment horizontal="center" vertical="center" wrapText="1"/>
    </xf>
    <xf numFmtId="0" fontId="20" fillId="11" borderId="0" xfId="2" applyFont="1" applyFill="1" applyAlignment="1">
      <alignment horizontal="center" vertical="center" wrapText="1"/>
    </xf>
    <xf numFmtId="0" fontId="21" fillId="11" borderId="0" xfId="2" applyFont="1" applyFill="1" applyAlignment="1">
      <alignment horizontal="center" vertical="center" wrapText="1"/>
    </xf>
    <xf numFmtId="0" fontId="21" fillId="11" borderId="0" xfId="2" applyFont="1" applyFill="1" applyAlignment="1">
      <alignment horizontal="center" vertical="center" textRotation="90" wrapText="1"/>
    </xf>
    <xf numFmtId="0" fontId="20" fillId="11" borderId="0" xfId="2" applyFont="1" applyFill="1" applyAlignment="1">
      <alignment horizontal="center" vertical="center" textRotation="90" wrapText="1"/>
    </xf>
    <xf numFmtId="0" fontId="4" fillId="18" borderId="16" xfId="2" applyFont="1" applyFill="1" applyBorder="1" applyAlignment="1">
      <alignment horizontal="center" vertical="center"/>
    </xf>
    <xf numFmtId="0" fontId="4" fillId="0" borderId="16" xfId="2" applyFont="1" applyBorder="1" applyAlignment="1">
      <alignment horizontal="center" vertical="center" wrapText="1"/>
    </xf>
    <xf numFmtId="0" fontId="4" fillId="0" borderId="17" xfId="2" applyFont="1" applyBorder="1" applyAlignment="1">
      <alignment horizontal="center" vertical="center" wrapText="1"/>
    </xf>
    <xf numFmtId="0" fontId="12" fillId="18" borderId="0" xfId="2" applyFont="1" applyFill="1" applyAlignment="1">
      <alignment horizontal="center" vertical="center" textRotation="90"/>
    </xf>
    <xf numFmtId="0" fontId="24" fillId="18" borderId="18" xfId="2" applyFont="1" applyFill="1" applyBorder="1" applyAlignment="1">
      <alignment horizontal="center" vertical="center" wrapText="1"/>
    </xf>
    <xf numFmtId="0" fontId="9" fillId="0" borderId="0" xfId="2" applyAlignment="1">
      <alignment horizontal="center" vertical="center"/>
    </xf>
    <xf numFmtId="0" fontId="0" fillId="0" borderId="0" xfId="0" pivotButton="1"/>
    <xf numFmtId="0" fontId="0" fillId="0" borderId="0" xfId="0" applyAlignment="1">
      <alignment horizontal="left"/>
    </xf>
    <xf numFmtId="10" fontId="0" fillId="0" borderId="0" xfId="0" applyNumberFormat="1"/>
    <xf numFmtId="0" fontId="22" fillId="15" borderId="0" xfId="2" applyFont="1" applyFill="1" applyAlignment="1">
      <alignment horizontal="center" vertical="center"/>
    </xf>
    <xf numFmtId="0" fontId="20" fillId="16" borderId="0" xfId="2" applyFont="1" applyFill="1" applyAlignment="1">
      <alignment horizontal="center" vertical="center"/>
    </xf>
    <xf numFmtId="0" fontId="4" fillId="14" borderId="15" xfId="2" applyFont="1" applyFill="1" applyBorder="1" applyAlignment="1">
      <alignment horizontal="center" vertical="center" textRotation="90" wrapText="1"/>
    </xf>
    <xf numFmtId="0" fontId="9" fillId="0" borderId="16" xfId="2" applyBorder="1" applyAlignment="1">
      <alignment horizontal="center" vertical="center" wrapText="1"/>
    </xf>
    <xf numFmtId="0" fontId="9" fillId="10" borderId="16" xfId="2" applyFill="1" applyBorder="1" applyAlignment="1">
      <alignment horizontal="justify" vertical="center" wrapText="1"/>
    </xf>
    <xf numFmtId="0" fontId="9" fillId="0" borderId="16" xfId="2" applyBorder="1" applyAlignment="1">
      <alignment vertical="center" wrapText="1"/>
    </xf>
    <xf numFmtId="164" fontId="0" fillId="0" borderId="16" xfId="1" applyNumberFormat="1" applyFont="1" applyBorder="1" applyAlignment="1">
      <alignment horizontal="center" vertical="center" wrapText="1"/>
    </xf>
    <xf numFmtId="0" fontId="4" fillId="10" borderId="16" xfId="2" applyFont="1" applyFill="1" applyBorder="1" applyAlignment="1">
      <alignment horizontal="center" vertical="center" wrapText="1"/>
    </xf>
    <xf numFmtId="164" fontId="4" fillId="0" borderId="16" xfId="1" applyNumberFormat="1" applyFont="1" applyBorder="1" applyAlignment="1">
      <alignment horizontal="center" vertical="center" wrapText="1"/>
    </xf>
    <xf numFmtId="0" fontId="23" fillId="10" borderId="0" xfId="2" applyFont="1" applyFill="1" applyAlignment="1">
      <alignment horizontal="center" vertical="center"/>
    </xf>
    <xf numFmtId="0" fontId="4" fillId="10" borderId="0" xfId="2" applyFont="1" applyFill="1" applyAlignment="1">
      <alignment horizontal="center" vertical="center"/>
    </xf>
    <xf numFmtId="0" fontId="5" fillId="0" borderId="0" xfId="2" applyFont="1" applyAlignment="1" applyProtection="1">
      <alignment horizontal="center" vertical="center"/>
      <protection hidden="1"/>
    </xf>
    <xf numFmtId="164" fontId="4" fillId="0" borderId="16" xfId="2" applyNumberFormat="1" applyFont="1" applyBorder="1" applyAlignment="1">
      <alignment horizontal="center" vertical="center" wrapText="1"/>
    </xf>
    <xf numFmtId="0" fontId="4" fillId="0" borderId="16" xfId="2" applyFont="1" applyBorder="1" applyAlignment="1">
      <alignment horizontal="center" vertical="center" textRotation="90" wrapText="1"/>
    </xf>
    <xf numFmtId="14" fontId="4" fillId="0" borderId="16" xfId="2" applyNumberFormat="1" applyFont="1" applyBorder="1" applyAlignment="1">
      <alignment horizontal="center" vertical="center" wrapText="1"/>
    </xf>
    <xf numFmtId="0" fontId="4" fillId="2" borderId="16" xfId="2" applyFont="1" applyFill="1" applyBorder="1" applyAlignment="1">
      <alignment horizontal="center" vertical="center" wrapText="1"/>
    </xf>
    <xf numFmtId="0" fontId="4" fillId="0" borderId="18" xfId="2" applyFont="1" applyBorder="1" applyAlignment="1">
      <alignment horizontal="center" vertical="center" wrapText="1"/>
    </xf>
    <xf numFmtId="0" fontId="4" fillId="0" borderId="16" xfId="2" applyFont="1" applyBorder="1" applyAlignment="1">
      <alignment vertical="center" wrapText="1"/>
    </xf>
    <xf numFmtId="0" fontId="4" fillId="10" borderId="16" xfId="2" applyFont="1" applyFill="1" applyBorder="1" applyAlignment="1">
      <alignment horizontal="justify" vertical="center" wrapText="1"/>
    </xf>
    <xf numFmtId="14" fontId="5" fillId="0" borderId="33" xfId="2" applyNumberFormat="1" applyFont="1" applyBorder="1" applyAlignment="1" applyProtection="1">
      <alignment horizontal="center" vertical="center"/>
      <protection hidden="1"/>
    </xf>
    <xf numFmtId="0" fontId="5" fillId="0" borderId="33" xfId="2" applyFont="1" applyBorder="1" applyAlignment="1" applyProtection="1">
      <alignment horizontal="center" vertical="center"/>
      <protection hidden="1"/>
    </xf>
    <xf numFmtId="0" fontId="27" fillId="10" borderId="1" xfId="2" applyFont="1" applyFill="1" applyBorder="1" applyAlignment="1">
      <alignment horizontal="center" vertical="center"/>
    </xf>
    <xf numFmtId="0" fontId="4" fillId="0" borderId="16" xfId="2" applyFont="1" applyBorder="1" applyAlignment="1">
      <alignment horizontal="left" vertical="center" wrapText="1"/>
    </xf>
    <xf numFmtId="0" fontId="26" fillId="11" borderId="0" xfId="2" applyFont="1" applyFill="1" applyAlignment="1">
      <alignment horizontal="right" vertical="center"/>
    </xf>
    <xf numFmtId="0" fontId="32" fillId="17" borderId="16" xfId="2" applyFont="1" applyFill="1" applyBorder="1" applyAlignment="1">
      <alignment horizontal="right" vertical="center" wrapText="1"/>
    </xf>
    <xf numFmtId="0" fontId="1" fillId="0" borderId="33" xfId="2" applyFont="1" applyBorder="1" applyAlignment="1" applyProtection="1">
      <alignment horizontal="center" vertical="center"/>
      <protection hidden="1"/>
    </xf>
    <xf numFmtId="0" fontId="29" fillId="0" borderId="16" xfId="2" applyFont="1" applyBorder="1" applyAlignment="1">
      <alignment horizontal="center" vertical="center" wrapText="1"/>
    </xf>
    <xf numFmtId="0" fontId="4" fillId="0" borderId="0" xfId="2" applyFont="1" applyAlignment="1">
      <alignment wrapText="1"/>
    </xf>
    <xf numFmtId="0" fontId="4" fillId="0" borderId="0" xfId="0" applyFont="1" applyAlignment="1">
      <alignment wrapText="1"/>
    </xf>
    <xf numFmtId="0" fontId="4" fillId="0" borderId="18" xfId="2" applyFont="1" applyBorder="1" applyAlignment="1">
      <alignment vertical="center" wrapText="1"/>
    </xf>
    <xf numFmtId="0" fontId="4" fillId="10" borderId="18" xfId="2" applyFont="1" applyFill="1" applyBorder="1" applyAlignment="1">
      <alignment horizontal="justify" vertical="center" wrapText="1"/>
    </xf>
    <xf numFmtId="164" fontId="4" fillId="0" borderId="18" xfId="1" applyNumberFormat="1" applyFont="1" applyBorder="1" applyAlignment="1">
      <alignment horizontal="center" vertical="center" wrapText="1"/>
    </xf>
    <xf numFmtId="0" fontId="9" fillId="0" borderId="17" xfId="2" applyBorder="1" applyAlignment="1">
      <alignment horizontal="center" vertical="center" wrapText="1"/>
    </xf>
    <xf numFmtId="0" fontId="9" fillId="0" borderId="17" xfId="2" applyBorder="1" applyAlignment="1">
      <alignment vertical="center" wrapText="1"/>
    </xf>
    <xf numFmtId="0" fontId="9" fillId="10" borderId="17" xfId="2" applyFill="1" applyBorder="1" applyAlignment="1">
      <alignment horizontal="justify" vertical="center" wrapText="1"/>
    </xf>
    <xf numFmtId="164" fontId="4" fillId="0" borderId="17" xfId="1" applyNumberFormat="1" applyFont="1" applyBorder="1" applyAlignment="1">
      <alignment horizontal="center" vertical="center" wrapText="1"/>
    </xf>
    <xf numFmtId="0" fontId="4" fillId="0" borderId="1" xfId="2" applyFont="1" applyBorder="1" applyAlignment="1">
      <alignment horizontal="center" vertical="center" wrapText="1"/>
    </xf>
    <xf numFmtId="0" fontId="4" fillId="0" borderId="1" xfId="2" applyFont="1" applyBorder="1" applyAlignment="1">
      <alignment vertical="center" wrapText="1"/>
    </xf>
    <xf numFmtId="0" fontId="4" fillId="10" borderId="1" xfId="2" applyFont="1" applyFill="1" applyBorder="1" applyAlignment="1">
      <alignment horizontal="justify" vertical="center" wrapText="1"/>
    </xf>
    <xf numFmtId="164" fontId="4" fillId="0" borderId="1" xfId="1" applyNumberFormat="1" applyFont="1" applyBorder="1" applyAlignment="1">
      <alignment horizontal="center" vertical="center" wrapText="1"/>
    </xf>
    <xf numFmtId="14" fontId="27" fillId="10" borderId="32" xfId="2" applyNumberFormat="1" applyFont="1" applyFill="1" applyBorder="1" applyAlignment="1">
      <alignment horizontal="center" vertical="center"/>
    </xf>
    <xf numFmtId="14" fontId="27" fillId="10" borderId="30" xfId="2" applyNumberFormat="1" applyFont="1" applyFill="1" applyBorder="1" applyAlignment="1">
      <alignment horizontal="center" vertical="center"/>
    </xf>
    <xf numFmtId="0" fontId="28" fillId="10" borderId="16" xfId="2" applyFont="1" applyFill="1" applyBorder="1" applyAlignment="1">
      <alignment horizontal="center" vertical="center"/>
    </xf>
    <xf numFmtId="0" fontId="23" fillId="10" borderId="16" xfId="2" applyFont="1" applyFill="1" applyBorder="1" applyAlignment="1">
      <alignment horizontal="center" vertical="center"/>
    </xf>
    <xf numFmtId="0" fontId="4" fillId="10" borderId="23" xfId="2" applyFont="1" applyFill="1" applyBorder="1" applyAlignment="1">
      <alignment horizontal="center" vertical="center"/>
    </xf>
    <xf numFmtId="0" fontId="4" fillId="10" borderId="24" xfId="2" applyFont="1" applyFill="1" applyBorder="1" applyAlignment="1">
      <alignment horizontal="center" vertical="center"/>
    </xf>
    <xf numFmtId="0" fontId="4" fillId="10" borderId="25" xfId="2" applyFont="1" applyFill="1" applyBorder="1" applyAlignment="1">
      <alignment horizontal="center" vertical="center"/>
    </xf>
    <xf numFmtId="0" fontId="4" fillId="10" borderId="22" xfId="2" applyFont="1" applyFill="1" applyBorder="1" applyAlignment="1">
      <alignment horizontal="center" vertical="center"/>
    </xf>
    <xf numFmtId="0" fontId="4" fillId="10" borderId="0" xfId="2" applyFont="1" applyFill="1" applyAlignment="1">
      <alignment horizontal="center" vertical="center"/>
    </xf>
    <xf numFmtId="0" fontId="4" fillId="10" borderId="26" xfId="2" applyFont="1" applyFill="1" applyBorder="1" applyAlignment="1">
      <alignment horizontal="center" vertical="center"/>
    </xf>
    <xf numFmtId="0" fontId="4" fillId="10" borderId="27" xfId="2" applyFont="1" applyFill="1" applyBorder="1" applyAlignment="1">
      <alignment horizontal="center" vertical="center"/>
    </xf>
    <xf numFmtId="0" fontId="4" fillId="10" borderId="28" xfId="2" applyFont="1" applyFill="1" applyBorder="1" applyAlignment="1">
      <alignment horizontal="center" vertical="center"/>
    </xf>
    <xf numFmtId="0" fontId="4" fillId="10" borderId="29" xfId="2" applyFont="1" applyFill="1" applyBorder="1" applyAlignment="1">
      <alignment horizontal="center" vertical="center"/>
    </xf>
    <xf numFmtId="0" fontId="9" fillId="0" borderId="16" xfId="2" applyBorder="1" applyAlignment="1">
      <alignment horizontal="center" vertical="center" wrapText="1"/>
    </xf>
    <xf numFmtId="14" fontId="9" fillId="0" borderId="16" xfId="2" applyNumberFormat="1" applyBorder="1" applyAlignment="1">
      <alignment horizontal="center" vertical="center" wrapText="1"/>
    </xf>
    <xf numFmtId="164" fontId="9" fillId="0" borderId="16" xfId="2" applyNumberFormat="1" applyBorder="1" applyAlignment="1">
      <alignment horizontal="center" vertical="center" wrapText="1"/>
    </xf>
    <xf numFmtId="0" fontId="9" fillId="0" borderId="16" xfId="2" applyBorder="1" applyAlignment="1">
      <alignment horizontal="center" vertical="center" textRotation="90" wrapText="1"/>
    </xf>
    <xf numFmtId="0" fontId="2" fillId="0" borderId="16" xfId="2" applyFont="1" applyBorder="1" applyAlignment="1">
      <alignment horizontal="center" vertical="center"/>
    </xf>
    <xf numFmtId="0" fontId="9" fillId="0" borderId="17" xfId="2" applyBorder="1" applyAlignment="1">
      <alignment horizontal="center" vertical="center" wrapText="1"/>
    </xf>
    <xf numFmtId="14" fontId="9" fillId="0" borderId="17" xfId="2" applyNumberFormat="1" applyBorder="1" applyAlignment="1">
      <alignment horizontal="center" vertical="center" wrapText="1"/>
    </xf>
    <xf numFmtId="164" fontId="9" fillId="0" borderId="17" xfId="2" applyNumberFormat="1" applyBorder="1" applyAlignment="1">
      <alignment horizontal="center" vertical="center" wrapText="1"/>
    </xf>
    <xf numFmtId="0" fontId="9" fillId="0" borderId="17" xfId="2" applyBorder="1" applyAlignment="1">
      <alignment horizontal="center" vertical="center" textRotation="90" wrapText="1"/>
    </xf>
    <xf numFmtId="0" fontId="4" fillId="0" borderId="1" xfId="2" applyFont="1" applyBorder="1" applyAlignment="1">
      <alignment horizontal="center" vertical="center" wrapText="1"/>
    </xf>
    <xf numFmtId="14" fontId="4" fillId="0" borderId="1" xfId="2" applyNumberFormat="1" applyFont="1" applyBorder="1" applyAlignment="1">
      <alignment horizontal="center" vertical="center" wrapText="1"/>
    </xf>
    <xf numFmtId="164" fontId="4" fillId="0" borderId="1" xfId="2" applyNumberFormat="1" applyFont="1" applyBorder="1" applyAlignment="1">
      <alignment horizontal="center" vertical="center" wrapText="1"/>
    </xf>
    <xf numFmtId="0" fontId="4" fillId="0" borderId="1" xfId="2" applyFont="1" applyBorder="1" applyAlignment="1">
      <alignment horizontal="center" vertical="center" textRotation="90" wrapText="1"/>
    </xf>
    <xf numFmtId="0" fontId="4" fillId="0" borderId="16" xfId="2" applyFont="1" applyBorder="1" applyAlignment="1">
      <alignment horizontal="center" vertical="center" wrapText="1"/>
    </xf>
    <xf numFmtId="0" fontId="4" fillId="0" borderId="18" xfId="2" applyFont="1" applyBorder="1" applyAlignment="1">
      <alignment horizontal="center" vertical="center" wrapText="1"/>
    </xf>
    <xf numFmtId="0" fontId="29" fillId="0" borderId="1" xfId="2" applyFont="1" applyBorder="1" applyAlignment="1">
      <alignment horizontal="center" vertical="center" wrapText="1"/>
    </xf>
    <xf numFmtId="14" fontId="4" fillId="0" borderId="16" xfId="2" applyNumberFormat="1" applyFont="1" applyBorder="1" applyAlignment="1">
      <alignment horizontal="center" vertical="center" wrapText="1"/>
    </xf>
    <xf numFmtId="14" fontId="4" fillId="0" borderId="18" xfId="2" applyNumberFormat="1" applyFont="1" applyBorder="1" applyAlignment="1">
      <alignment horizontal="center" vertical="center" wrapText="1"/>
    </xf>
    <xf numFmtId="164" fontId="4" fillId="0" borderId="16" xfId="2" applyNumberFormat="1" applyFont="1" applyBorder="1" applyAlignment="1">
      <alignment horizontal="center" vertical="center" wrapText="1"/>
    </xf>
    <xf numFmtId="0" fontId="4" fillId="0" borderId="16" xfId="2" applyFont="1" applyBorder="1" applyAlignment="1">
      <alignment horizontal="center" vertical="center" textRotation="90" wrapText="1"/>
    </xf>
    <xf numFmtId="0" fontId="4" fillId="0" borderId="18" xfId="2" applyFont="1" applyBorder="1" applyAlignment="1">
      <alignment horizontal="center" vertical="center" textRotation="90" wrapText="1"/>
    </xf>
    <xf numFmtId="164" fontId="4" fillId="0" borderId="18" xfId="2" applyNumberFormat="1" applyFont="1" applyBorder="1" applyAlignment="1">
      <alignment horizontal="center" vertical="center" wrapText="1"/>
    </xf>
    <xf numFmtId="0" fontId="29" fillId="0" borderId="16" xfId="2" applyFont="1" applyBorder="1" applyAlignment="1">
      <alignment horizontal="center" vertical="center" wrapText="1"/>
    </xf>
    <xf numFmtId="0" fontId="29" fillId="0" borderId="18" xfId="2" applyFont="1" applyBorder="1" applyAlignment="1">
      <alignment horizontal="center" vertical="center" wrapText="1"/>
    </xf>
    <xf numFmtId="0" fontId="33" fillId="0" borderId="16" xfId="2" applyFont="1" applyBorder="1" applyAlignment="1">
      <alignment horizontal="center" vertical="center" wrapText="1"/>
    </xf>
    <xf numFmtId="0" fontId="4" fillId="2" borderId="16" xfId="2" applyFont="1" applyFill="1" applyBorder="1" applyAlignment="1">
      <alignment horizontal="center" vertical="center" wrapText="1"/>
    </xf>
    <xf numFmtId="0" fontId="4" fillId="0" borderId="16" xfId="2" applyFont="1" applyBorder="1" applyAlignment="1">
      <alignment horizontal="left" vertical="center" wrapText="1"/>
    </xf>
    <xf numFmtId="0" fontId="4" fillId="10" borderId="16" xfId="2" applyFont="1" applyFill="1" applyBorder="1" applyAlignment="1">
      <alignment horizontal="center" vertical="center" wrapText="1"/>
    </xf>
    <xf numFmtId="14" fontId="4" fillId="0" borderId="31" xfId="2" applyNumberFormat="1" applyFont="1" applyBorder="1" applyAlignment="1">
      <alignment horizontal="center" vertical="center" wrapText="1"/>
    </xf>
    <xf numFmtId="14" fontId="4" fillId="0" borderId="17" xfId="2" applyNumberFormat="1" applyFont="1" applyBorder="1" applyAlignment="1">
      <alignment horizontal="center" vertical="center" wrapText="1"/>
    </xf>
    <xf numFmtId="0" fontId="4" fillId="0" borderId="19" xfId="2" applyFont="1" applyBorder="1" applyAlignment="1">
      <alignment horizontal="center" vertical="center" wrapText="1"/>
    </xf>
    <xf numFmtId="0" fontId="4" fillId="0" borderId="20" xfId="2" applyFont="1" applyBorder="1" applyAlignment="1">
      <alignment horizontal="center" vertical="center" wrapText="1"/>
    </xf>
    <xf numFmtId="0" fontId="4" fillId="0" borderId="21" xfId="2" applyFont="1" applyBorder="1" applyAlignment="1">
      <alignment horizontal="center" vertical="center" wrapText="1"/>
    </xf>
    <xf numFmtId="0" fontId="4" fillId="0" borderId="31" xfId="2" applyFont="1" applyBorder="1" applyAlignment="1">
      <alignment horizontal="center" vertical="center" wrapText="1"/>
    </xf>
    <xf numFmtId="0" fontId="4" fillId="0" borderId="17" xfId="2" applyFont="1" applyBorder="1" applyAlignment="1">
      <alignment horizontal="center" vertical="center" wrapText="1"/>
    </xf>
    <xf numFmtId="0" fontId="20" fillId="15" borderId="0" xfId="2" applyFont="1" applyFill="1" applyAlignment="1">
      <alignment horizontal="center" vertical="center"/>
    </xf>
    <xf numFmtId="0" fontId="20" fillId="16" borderId="0" xfId="2" applyFont="1" applyFill="1" applyAlignment="1">
      <alignment horizontal="center" vertical="center"/>
    </xf>
    <xf numFmtId="0" fontId="26" fillId="11" borderId="0" xfId="2" applyFont="1" applyFill="1" applyAlignment="1">
      <alignment horizontal="center" vertical="center"/>
    </xf>
    <xf numFmtId="0" fontId="25" fillId="11" borderId="0" xfId="2" applyFont="1" applyFill="1" applyAlignment="1">
      <alignment horizontal="center" vertical="center"/>
    </xf>
    <xf numFmtId="0" fontId="2" fillId="0" borderId="0" xfId="2" applyFont="1" applyAlignment="1">
      <alignment horizontal="center"/>
    </xf>
    <xf numFmtId="0" fontId="0" fillId="0" borderId="0" xfId="0" pivotButton="1"/>
    <xf numFmtId="0" fontId="0" fillId="0" borderId="0" xfId="0"/>
    <xf numFmtId="0" fontId="4" fillId="18" borderId="16" xfId="2" applyFont="1" applyFill="1" applyBorder="1" applyAlignment="1">
      <alignment horizontal="center" vertical="center"/>
    </xf>
    <xf numFmtId="0" fontId="7" fillId="7" borderId="9" xfId="2" applyFont="1" applyFill="1" applyBorder="1" applyAlignment="1">
      <alignment horizontal="center" vertical="center" wrapText="1"/>
    </xf>
    <xf numFmtId="0" fontId="7" fillId="7" borderId="5" xfId="2" applyFont="1" applyFill="1" applyBorder="1" applyAlignment="1">
      <alignment horizontal="center" vertical="center" wrapText="1"/>
    </xf>
    <xf numFmtId="0" fontId="7" fillId="7" borderId="6" xfId="2" applyFont="1" applyFill="1" applyBorder="1" applyAlignment="1">
      <alignment horizontal="center" vertical="center" wrapText="1"/>
    </xf>
    <xf numFmtId="0" fontId="7" fillId="7" borderId="10" xfId="2" applyFont="1" applyFill="1" applyBorder="1" applyAlignment="1">
      <alignment horizontal="center" vertical="center" wrapText="1"/>
    </xf>
    <xf numFmtId="0" fontId="7" fillId="7" borderId="7" xfId="2" applyFont="1" applyFill="1" applyBorder="1" applyAlignment="1">
      <alignment horizontal="center" vertical="center" wrapText="1"/>
    </xf>
    <xf numFmtId="0" fontId="7" fillId="7" borderId="8" xfId="2" applyFont="1" applyFill="1" applyBorder="1" applyAlignment="1">
      <alignment horizontal="center" vertical="center" wrapText="1"/>
    </xf>
    <xf numFmtId="0" fontId="0" fillId="0" borderId="0" xfId="0" applyNumberFormat="1"/>
  </cellXfs>
  <cellStyles count="4">
    <cellStyle name="Millares 2" xfId="1" xr:uid="{D2D54B97-9D75-4C4E-A644-9457EED29BEB}"/>
    <cellStyle name="Normal" xfId="0" builtinId="0"/>
    <cellStyle name="Normal 2" xfId="2" xr:uid="{E0015C2D-1C6B-4219-9F6F-19BEAC16323C}"/>
    <cellStyle name="Porcentaje 2" xfId="3" xr:uid="{EDB012A7-9E03-4547-8608-03A1925F6B23}"/>
  </cellStyles>
  <dxfs count="28">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00B05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00B05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colors>
    <mruColors>
      <color rgb="FFFF66FF"/>
      <color rgb="FFBDCBD5"/>
      <color rgb="FFFF7C80"/>
      <color rgb="FFFF3399"/>
      <color rgb="FF00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alcChain" Target="calcChain.xml"/><Relationship Id="rId5" Type="http://schemas.openxmlformats.org/officeDocument/2006/relationships/pivotCacheDefinition" Target="pivotCache/pivotCacheDefinition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pivotSource>
    <c:name>[Matriz de Riesgos - CONTE AÑO 2025 actualizada mayo.xlsx]Analisis Riesgos!TablaDinámica3</c:name>
    <c:fmtId val="43"/>
  </c:pivotSource>
  <c:chart>
    <c:autoTitleDeleted val="0"/>
    <c:pivotFmts>
      <c:pivotFmt>
        <c:idx val="0"/>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6"/>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6"/>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6"/>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6"/>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6"/>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6"/>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2"/>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3"/>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4"/>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5"/>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'Analisis Riesgos'!$B$37</c:f>
              <c:strCache>
                <c:ptCount val="1"/>
                <c:pt idx="0">
                  <c:v>Cuenta de ID</c:v>
                </c:pt>
              </c:strCache>
            </c:strRef>
          </c:tx>
          <c:spPr>
            <a:solidFill>
              <a:schemeClr val="accent6">
                <a:shade val="76000"/>
              </a:schemeClr>
            </a:solidFill>
            <a:ln>
              <a:noFill/>
            </a:ln>
            <a:effectLst/>
          </c:spPr>
          <c:invertIfNegative val="0"/>
          <c:cat>
            <c:strRef>
              <c:f>'Analisis Riesgos'!$A$38:$A$45</c:f>
              <c:strCache>
                <c:ptCount val="7"/>
                <c:pt idx="0">
                  <c:v>Cumplimiento</c:v>
                </c:pt>
                <c:pt idx="1">
                  <c:v>SST</c:v>
                </c:pt>
                <c:pt idx="2">
                  <c:v>Operativo</c:v>
                </c:pt>
                <c:pt idx="3">
                  <c:v>Financiero</c:v>
                </c:pt>
                <c:pt idx="4">
                  <c:v>Estratégico</c:v>
                </c:pt>
                <c:pt idx="5">
                  <c:v>Información </c:v>
                </c:pt>
                <c:pt idx="6">
                  <c:v>Imagen</c:v>
                </c:pt>
              </c:strCache>
            </c:strRef>
          </c:cat>
          <c:val>
            <c:numRef>
              <c:f>'Analisis Riesgos'!$B$38:$B$45</c:f>
              <c:numCache>
                <c:formatCode>General</c:formatCode>
                <c:ptCount val="7"/>
                <c:pt idx="0">
                  <c:v>22</c:v>
                </c:pt>
                <c:pt idx="1">
                  <c:v>5</c:v>
                </c:pt>
                <c:pt idx="2">
                  <c:v>8</c:v>
                </c:pt>
                <c:pt idx="3">
                  <c:v>5</c:v>
                </c:pt>
                <c:pt idx="4">
                  <c:v>9</c:v>
                </c:pt>
                <c:pt idx="5">
                  <c:v>5</c:v>
                </c:pt>
                <c:pt idx="6">
                  <c:v>2</c:v>
                </c:pt>
              </c:numCache>
            </c:numRef>
          </c:val>
          <c:extLst>
            <c:ext xmlns:c16="http://schemas.microsoft.com/office/drawing/2014/chart" uri="{C3380CC4-5D6E-409C-BE32-E72D297353CC}">
              <c16:uniqueId val="{00000000-5CD3-4408-98E1-EE3D6C458DFC}"/>
            </c:ext>
          </c:extLst>
        </c:ser>
        <c:ser>
          <c:idx val="1"/>
          <c:order val="1"/>
          <c:tx>
            <c:strRef>
              <c:f>'Analisis Riesgos'!$C$37</c:f>
              <c:strCache>
                <c:ptCount val="1"/>
                <c:pt idx="0">
                  <c:v>%</c:v>
                </c:pt>
              </c:strCache>
            </c:strRef>
          </c:tx>
          <c:spPr>
            <a:solidFill>
              <a:schemeClr val="accent6">
                <a:tint val="77000"/>
              </a:schemeClr>
            </a:solidFill>
            <a:ln>
              <a:noFill/>
            </a:ln>
            <a:effectLst/>
          </c:spPr>
          <c:invertIfNegative val="0"/>
          <c:cat>
            <c:strRef>
              <c:f>'Analisis Riesgos'!$A$38:$A$45</c:f>
              <c:strCache>
                <c:ptCount val="7"/>
                <c:pt idx="0">
                  <c:v>Cumplimiento</c:v>
                </c:pt>
                <c:pt idx="1">
                  <c:v>SST</c:v>
                </c:pt>
                <c:pt idx="2">
                  <c:v>Operativo</c:v>
                </c:pt>
                <c:pt idx="3">
                  <c:v>Financiero</c:v>
                </c:pt>
                <c:pt idx="4">
                  <c:v>Estratégico</c:v>
                </c:pt>
                <c:pt idx="5">
                  <c:v>Información </c:v>
                </c:pt>
                <c:pt idx="6">
                  <c:v>Imagen</c:v>
                </c:pt>
              </c:strCache>
            </c:strRef>
          </c:cat>
          <c:val>
            <c:numRef>
              <c:f>'Analisis Riesgos'!$C$38:$C$45</c:f>
              <c:numCache>
                <c:formatCode>0.00%</c:formatCode>
                <c:ptCount val="7"/>
                <c:pt idx="0">
                  <c:v>0.47055137844611528</c:v>
                </c:pt>
                <c:pt idx="1">
                  <c:v>0.11716791979949874</c:v>
                </c:pt>
                <c:pt idx="2">
                  <c:v>0.10213032581453634</c:v>
                </c:pt>
                <c:pt idx="3">
                  <c:v>9.9624060150375934E-2</c:v>
                </c:pt>
                <c:pt idx="4">
                  <c:v>9.3358395989974932E-2</c:v>
                </c:pt>
                <c:pt idx="5">
                  <c:v>7.9573934837092727E-2</c:v>
                </c:pt>
                <c:pt idx="6">
                  <c:v>3.7593984962406013E-2</c:v>
                </c:pt>
              </c:numCache>
            </c:numRef>
          </c:val>
          <c:extLst>
            <c:ext xmlns:c16="http://schemas.microsoft.com/office/drawing/2014/chart" uri="{C3380CC4-5D6E-409C-BE32-E72D297353CC}">
              <c16:uniqueId val="{00000001-5CD3-4408-98E1-EE3D6C458DFC}"/>
            </c:ext>
          </c:extLst>
        </c:ser>
        <c:dLbls>
          <c:showLegendKey val="0"/>
          <c:showVal val="0"/>
          <c:showCatName val="0"/>
          <c:showSerName val="0"/>
          <c:showPercent val="0"/>
          <c:showBubbleSize val="0"/>
        </c:dLbls>
        <c:gapWidth val="182"/>
        <c:axId val="674080728"/>
        <c:axId val="674083352"/>
      </c:barChart>
      <c:catAx>
        <c:axId val="67408072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74083352"/>
        <c:crosses val="autoZero"/>
        <c:auto val="1"/>
        <c:lblAlgn val="ctr"/>
        <c:lblOffset val="100"/>
        <c:noMultiLvlLbl val="0"/>
      </c:catAx>
      <c:valAx>
        <c:axId val="67408335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74080728"/>
        <c:crosses val="autoZero"/>
        <c:crossBetween val="between"/>
      </c:valAx>
      <c:spPr>
        <a:noFill/>
        <a:ln>
          <a:noFill/>
        </a:ln>
        <a:effectLst/>
      </c:spPr>
    </c:plotArea>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pivotSource>
    <c:name>[Matriz de Riesgos - CONTE AÑO 2025 actualizada mayo.xlsx]Analisis Riesgos!TablaDinámica4</c:name>
    <c:fmtId val="2"/>
  </c:pivotSource>
  <c:chart>
    <c:autoTitleDeleted val="0"/>
    <c:pivotFmts>
      <c:pivotFmt>
        <c:idx val="0"/>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8"/>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9"/>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0"/>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1"/>
        <c:spPr>
          <a:solidFill>
            <a:schemeClr val="accent6"/>
          </a:solidFill>
          <a:ln>
            <a:noFill/>
          </a:ln>
          <a:effectLst/>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stacked"/>
        <c:varyColors val="0"/>
        <c:ser>
          <c:idx val="0"/>
          <c:order val="0"/>
          <c:tx>
            <c:strRef>
              <c:f>'Analisis Riesgos'!$B$4</c:f>
              <c:strCache>
                <c:ptCount val="1"/>
                <c:pt idx="0">
                  <c:v>No de Riesgos Identificados</c:v>
                </c:pt>
              </c:strCache>
            </c:strRef>
          </c:tx>
          <c:spPr>
            <a:solidFill>
              <a:schemeClr val="accent6">
                <a:shade val="76000"/>
              </a:schemeClr>
            </a:solidFill>
            <a:ln>
              <a:noFill/>
            </a:ln>
            <a:effectLst/>
            <a:sp3d/>
          </c:spPr>
          <c:invertIfNegative val="0"/>
          <c:cat>
            <c:strRef>
              <c:f>'Analisis Riesgos'!$A$5:$A$14</c:f>
              <c:strCache>
                <c:ptCount val="9"/>
                <c:pt idx="0">
                  <c:v>Todos los procesos</c:v>
                </c:pt>
                <c:pt idx="1">
                  <c:v>Direccionamiento Estratégico</c:v>
                </c:pt>
                <c:pt idx="2">
                  <c:v>Administrativo</c:v>
                </c:pt>
                <c:pt idx="3">
                  <c:v>Control y Mejora Continua</c:v>
                </c:pt>
                <c:pt idx="4">
                  <c:v>Financiero</c:v>
                </c:pt>
                <c:pt idx="5">
                  <c:v>Procesos Disciplinarios</c:v>
                </c:pt>
                <c:pt idx="6">
                  <c:v>Tecnología</c:v>
                </c:pt>
                <c:pt idx="7">
                  <c:v>Producción de matriculas</c:v>
                </c:pt>
                <c:pt idx="8">
                  <c:v>Fomento Educativo</c:v>
                </c:pt>
              </c:strCache>
            </c:strRef>
          </c:cat>
          <c:val>
            <c:numRef>
              <c:f>'Analisis Riesgos'!$B$5:$B$14</c:f>
              <c:numCache>
                <c:formatCode>General</c:formatCode>
                <c:ptCount val="9"/>
                <c:pt idx="0">
                  <c:v>11</c:v>
                </c:pt>
                <c:pt idx="1">
                  <c:v>10</c:v>
                </c:pt>
                <c:pt idx="2">
                  <c:v>9</c:v>
                </c:pt>
                <c:pt idx="3">
                  <c:v>8</c:v>
                </c:pt>
                <c:pt idx="4">
                  <c:v>5</c:v>
                </c:pt>
                <c:pt idx="5">
                  <c:v>4</c:v>
                </c:pt>
                <c:pt idx="6">
                  <c:v>4</c:v>
                </c:pt>
                <c:pt idx="7">
                  <c:v>3</c:v>
                </c:pt>
                <c:pt idx="8">
                  <c:v>2</c:v>
                </c:pt>
              </c:numCache>
            </c:numRef>
          </c:val>
          <c:extLst>
            <c:ext xmlns:c16="http://schemas.microsoft.com/office/drawing/2014/chart" uri="{C3380CC4-5D6E-409C-BE32-E72D297353CC}">
              <c16:uniqueId val="{00000000-D679-4051-9F18-E9D3D6A0A680}"/>
            </c:ext>
          </c:extLst>
        </c:ser>
        <c:ser>
          <c:idx val="1"/>
          <c:order val="1"/>
          <c:tx>
            <c:strRef>
              <c:f>'Analisis Riesgos'!$C$4</c:f>
              <c:strCache>
                <c:ptCount val="1"/>
                <c:pt idx="0">
                  <c:v>%</c:v>
                </c:pt>
              </c:strCache>
            </c:strRef>
          </c:tx>
          <c:spPr>
            <a:solidFill>
              <a:schemeClr val="accent6">
                <a:tint val="77000"/>
              </a:schemeClr>
            </a:solidFill>
            <a:ln>
              <a:noFill/>
            </a:ln>
            <a:effectLst/>
            <a:sp3d/>
          </c:spPr>
          <c:invertIfNegative val="0"/>
          <c:cat>
            <c:strRef>
              <c:f>'Analisis Riesgos'!$A$5:$A$14</c:f>
              <c:strCache>
                <c:ptCount val="9"/>
                <c:pt idx="0">
                  <c:v>Todos los procesos</c:v>
                </c:pt>
                <c:pt idx="1">
                  <c:v>Direccionamiento Estratégico</c:v>
                </c:pt>
                <c:pt idx="2">
                  <c:v>Administrativo</c:v>
                </c:pt>
                <c:pt idx="3">
                  <c:v>Control y Mejora Continua</c:v>
                </c:pt>
                <c:pt idx="4">
                  <c:v>Financiero</c:v>
                </c:pt>
                <c:pt idx="5">
                  <c:v>Procesos Disciplinarios</c:v>
                </c:pt>
                <c:pt idx="6">
                  <c:v>Tecnología</c:v>
                </c:pt>
                <c:pt idx="7">
                  <c:v>Producción de matriculas</c:v>
                </c:pt>
                <c:pt idx="8">
                  <c:v>Fomento Educativo</c:v>
                </c:pt>
              </c:strCache>
            </c:strRef>
          </c:cat>
          <c:val>
            <c:numRef>
              <c:f>'Analisis Riesgos'!$C$5:$C$14</c:f>
              <c:numCache>
                <c:formatCode>0.00%</c:formatCode>
                <c:ptCount val="9"/>
                <c:pt idx="0">
                  <c:v>0.2600250626566416</c:v>
                </c:pt>
                <c:pt idx="1">
                  <c:v>0.10463659147869674</c:v>
                </c:pt>
                <c:pt idx="2">
                  <c:v>0.15538847117794485</c:v>
                </c:pt>
                <c:pt idx="3">
                  <c:v>6.2030075187969921E-2</c:v>
                </c:pt>
                <c:pt idx="4">
                  <c:v>8.1453634085213028E-2</c:v>
                </c:pt>
                <c:pt idx="5">
                  <c:v>0.10776942355889724</c:v>
                </c:pt>
                <c:pt idx="6">
                  <c:v>9.3984962406015032E-2</c:v>
                </c:pt>
                <c:pt idx="7">
                  <c:v>7.8947368421052627E-2</c:v>
                </c:pt>
                <c:pt idx="8">
                  <c:v>5.5764411027568919E-2</c:v>
                </c:pt>
              </c:numCache>
            </c:numRef>
          </c:val>
          <c:extLst>
            <c:ext xmlns:c16="http://schemas.microsoft.com/office/drawing/2014/chart" uri="{C3380CC4-5D6E-409C-BE32-E72D297353CC}">
              <c16:uniqueId val="{00000001-D679-4051-9F18-E9D3D6A0A680}"/>
            </c:ext>
          </c:extLst>
        </c:ser>
        <c:dLbls>
          <c:showLegendKey val="0"/>
          <c:showVal val="0"/>
          <c:showCatName val="0"/>
          <c:showSerName val="0"/>
          <c:showPercent val="0"/>
          <c:showBubbleSize val="0"/>
        </c:dLbls>
        <c:gapWidth val="150"/>
        <c:shape val="box"/>
        <c:axId val="598110144"/>
        <c:axId val="598117688"/>
        <c:axId val="0"/>
      </c:bar3DChart>
      <c:catAx>
        <c:axId val="598110144"/>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98117688"/>
        <c:crosses val="autoZero"/>
        <c:auto val="1"/>
        <c:lblAlgn val="ctr"/>
        <c:lblOffset val="100"/>
        <c:noMultiLvlLbl val="0"/>
      </c:catAx>
      <c:valAx>
        <c:axId val="5981176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9811014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pivotSource>
    <c:name>[Matriz de Riesgos - CONTE AÑO 2025 actualizada mayo.xlsx]Analisis Riesgos!TablaDinámica2</c:name>
    <c:fmtId val="97"/>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ivotFmts>
      <c:pivotFmt>
        <c:idx val="0"/>
        <c:spPr>
          <a:solidFill>
            <a:schemeClr val="accent6"/>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0"/>
          <c:showCatName val="1"/>
          <c:showSerName val="0"/>
          <c:showPercent val="1"/>
          <c:showBubbleSize val="0"/>
          <c:extLst>
            <c:ext xmlns:c15="http://schemas.microsoft.com/office/drawing/2012/chart" uri="{CE6537A1-D6FC-4f65-9D91-7224C49458BB}"/>
          </c:extLst>
        </c:dLbl>
      </c:pivotFmt>
      <c:pivotFmt>
        <c:idx val="1"/>
        <c:spPr>
          <a:solidFill>
            <a:schemeClr val="accent6"/>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0"/>
          <c:showCatName val="1"/>
          <c:showSerName val="0"/>
          <c:showPercent val="1"/>
          <c:showBubbleSize val="0"/>
          <c:extLst>
            <c:ext xmlns:c15="http://schemas.microsoft.com/office/drawing/2012/chart" uri="{CE6537A1-D6FC-4f65-9D91-7224C49458BB}"/>
          </c:extLst>
        </c:dLbl>
      </c:pivotFmt>
      <c:pivotFmt>
        <c:idx val="2"/>
        <c:spPr>
          <a:solidFill>
            <a:schemeClr val="accent6">
              <a:tint val="65000"/>
            </a:schemeClr>
          </a:solidFill>
          <a:ln w="25400">
            <a:solidFill>
              <a:schemeClr val="lt1"/>
            </a:solidFill>
          </a:ln>
          <a:effectLst/>
          <a:sp3d contourW="25400">
            <a:contourClr>
              <a:schemeClr val="lt1"/>
            </a:contourClr>
          </a:sp3d>
        </c:spPr>
      </c:pivotFmt>
      <c:pivotFmt>
        <c:idx val="3"/>
        <c:spPr>
          <a:solidFill>
            <a:schemeClr val="accent6"/>
          </a:solidFill>
          <a:ln w="25400">
            <a:solidFill>
              <a:schemeClr val="lt1"/>
            </a:solidFill>
          </a:ln>
          <a:effectLst/>
          <a:sp3d contourW="25400">
            <a:contourClr>
              <a:schemeClr val="lt1"/>
            </a:contourClr>
          </a:sp3d>
        </c:spPr>
        <c:dLbl>
          <c:idx val="0"/>
          <c:layout>
            <c:manualLayout>
              <c:x val="6.8514568308427115E-2"/>
              <c:y val="0.11759344367668323"/>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bestFit"/>
          <c:showLegendKey val="0"/>
          <c:showVal val="0"/>
          <c:showCatName val="1"/>
          <c:showSerName val="0"/>
          <c:showPercent val="1"/>
          <c:showBubbleSize val="0"/>
          <c:extLst>
            <c:ext xmlns:c15="http://schemas.microsoft.com/office/drawing/2012/chart" uri="{CE6537A1-D6FC-4f65-9D91-7224C49458BB}"/>
          </c:extLst>
        </c:dLbl>
      </c:pivotFmt>
      <c:pivotFmt>
        <c:idx val="4"/>
        <c:spPr>
          <a:solidFill>
            <a:schemeClr val="accent6">
              <a:shade val="65000"/>
            </a:schemeClr>
          </a:solidFill>
          <a:ln w="25400">
            <a:solidFill>
              <a:schemeClr val="lt1"/>
            </a:solidFill>
          </a:ln>
          <a:effectLst/>
          <a:sp3d contourW="25400">
            <a:contourClr>
              <a:schemeClr val="lt1"/>
            </a:contourClr>
          </a:sp3d>
        </c:spPr>
        <c:dLbl>
          <c:idx val="0"/>
          <c:layout>
            <c:manualLayout>
              <c:x val="0.13695471936639239"/>
              <c:y val="0.16662767154105737"/>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bestFit"/>
          <c:showLegendKey val="0"/>
          <c:showVal val="0"/>
          <c:showCatName val="1"/>
          <c:showSerName val="0"/>
          <c:showPercent val="1"/>
          <c:showBubbleSize val="0"/>
          <c:extLst>
            <c:ext xmlns:c15="http://schemas.microsoft.com/office/drawing/2012/chart" uri="{CE6537A1-D6FC-4f65-9D91-7224C49458BB}"/>
          </c:extLst>
        </c:dLbl>
      </c:pivotFmt>
      <c:pivotFmt>
        <c:idx val="5"/>
        <c:spPr>
          <a:solidFill>
            <a:schemeClr val="accent6">
              <a:tint val="65000"/>
            </a:schemeClr>
          </a:solidFill>
          <a:ln w="25400">
            <a:solidFill>
              <a:schemeClr val="lt1"/>
            </a:solidFill>
          </a:ln>
          <a:effectLst/>
          <a:sp3d contourW="25400">
            <a:contourClr>
              <a:schemeClr val="lt1"/>
            </a:contourClr>
          </a:sp3d>
        </c:spPr>
      </c:pivotFmt>
      <c:pivotFmt>
        <c:idx val="6"/>
        <c:spPr>
          <a:solidFill>
            <a:schemeClr val="accent6"/>
          </a:solidFill>
          <a:ln w="25400">
            <a:solidFill>
              <a:schemeClr val="lt1"/>
            </a:solidFill>
          </a:ln>
          <a:effectLst/>
          <a:sp3d contourW="25400">
            <a:contourClr>
              <a:schemeClr val="lt1"/>
            </a:contourClr>
          </a:sp3d>
        </c:spPr>
      </c:pivotFmt>
      <c:pivotFmt>
        <c:idx val="7"/>
        <c:spPr>
          <a:solidFill>
            <a:schemeClr val="accent6">
              <a:shade val="65000"/>
            </a:schemeClr>
          </a:solidFill>
          <a:ln w="25400">
            <a:solidFill>
              <a:schemeClr val="lt1"/>
            </a:solidFill>
          </a:ln>
          <a:effectLst/>
          <a:sp3d contourW="25400">
            <a:contourClr>
              <a:schemeClr val="lt1"/>
            </a:contourClr>
          </a:sp3d>
        </c:spPr>
      </c:pivotFmt>
    </c:pivotFmts>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 Riesgos'!$B$29</c:f>
              <c:strCache>
                <c:ptCount val="1"/>
                <c:pt idx="0">
                  <c:v>No de Riesgos Identificados</c:v>
                </c:pt>
              </c:strCache>
            </c:strRef>
          </c:tx>
          <c:dPt>
            <c:idx val="0"/>
            <c:bubble3D val="0"/>
            <c:spPr>
              <a:solidFill>
                <a:schemeClr val="accent6">
                  <a:tint val="65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1-8600-49C8-B3FF-C5BEA425D58E}"/>
              </c:ext>
            </c:extLst>
          </c:dPt>
          <c:dPt>
            <c:idx val="1"/>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3-8600-49C8-B3FF-C5BEA425D58E}"/>
              </c:ext>
            </c:extLst>
          </c:dPt>
          <c:dPt>
            <c:idx val="2"/>
            <c:bubble3D val="0"/>
            <c:spPr>
              <a:solidFill>
                <a:schemeClr val="accent6">
                  <a:shade val="65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5-8600-49C8-B3FF-C5BEA425D58E}"/>
              </c:ext>
            </c:extLst>
          </c:dPt>
          <c:dLbls>
            <c:dLbl>
              <c:idx val="1"/>
              <c:layout>
                <c:manualLayout>
                  <c:x val="6.8514568308427115E-2"/>
                  <c:y val="0.1175934436766832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8600-49C8-B3FF-C5BEA425D58E}"/>
                </c:ext>
              </c:extLst>
            </c:dLbl>
            <c:dLbl>
              <c:idx val="2"/>
              <c:layout>
                <c:manualLayout>
                  <c:x val="0.13695471936639239"/>
                  <c:y val="0.16662767154105737"/>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8600-49C8-B3FF-C5BEA425D58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'Analisis Riesgos'!$A$30:$A$33</c:f>
              <c:strCache>
                <c:ptCount val="3"/>
                <c:pt idx="0">
                  <c:v>Gestión</c:v>
                </c:pt>
                <c:pt idx="1">
                  <c:v>Corrupción</c:v>
                </c:pt>
                <c:pt idx="2">
                  <c:v>Seguridad de la Información </c:v>
                </c:pt>
              </c:strCache>
            </c:strRef>
          </c:cat>
          <c:val>
            <c:numRef>
              <c:f>'Analisis Riesgos'!$B$30:$B$33</c:f>
              <c:numCache>
                <c:formatCode>General</c:formatCode>
                <c:ptCount val="3"/>
                <c:pt idx="0">
                  <c:v>46</c:v>
                </c:pt>
                <c:pt idx="1">
                  <c:v>7</c:v>
                </c:pt>
                <c:pt idx="2">
                  <c:v>3</c:v>
                </c:pt>
              </c:numCache>
            </c:numRef>
          </c:val>
          <c:extLst>
            <c:ext xmlns:c16="http://schemas.microsoft.com/office/drawing/2014/chart" uri="{C3380CC4-5D6E-409C-BE32-E72D297353CC}">
              <c16:uniqueId val="{00000000-5D37-434D-B1DE-F690D2B449AC}"/>
            </c:ext>
          </c:extLst>
        </c:ser>
        <c:ser>
          <c:idx val="1"/>
          <c:order val="1"/>
          <c:tx>
            <c:strRef>
              <c:f>'Analisis Riesgos'!$C$29</c:f>
              <c:strCache>
                <c:ptCount val="1"/>
                <c:pt idx="0">
                  <c:v>%</c:v>
                </c:pt>
              </c:strCache>
            </c:strRef>
          </c:tx>
          <c:dPt>
            <c:idx val="0"/>
            <c:bubble3D val="0"/>
            <c:spPr>
              <a:solidFill>
                <a:schemeClr val="accent6">
                  <a:tint val="65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7-8600-49C8-B3FF-C5BEA425D58E}"/>
              </c:ext>
            </c:extLst>
          </c:dPt>
          <c:dPt>
            <c:idx val="1"/>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9-8600-49C8-B3FF-C5BEA425D58E}"/>
              </c:ext>
            </c:extLst>
          </c:dPt>
          <c:dPt>
            <c:idx val="2"/>
            <c:bubble3D val="0"/>
            <c:spPr>
              <a:solidFill>
                <a:schemeClr val="accent6">
                  <a:shade val="65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B-8600-49C8-B3FF-C5BEA425D58E}"/>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'Analisis Riesgos'!$A$30:$A$33</c:f>
              <c:strCache>
                <c:ptCount val="3"/>
                <c:pt idx="0">
                  <c:v>Gestión</c:v>
                </c:pt>
                <c:pt idx="1">
                  <c:v>Corrupción</c:v>
                </c:pt>
                <c:pt idx="2">
                  <c:v>Seguridad de la Información </c:v>
                </c:pt>
              </c:strCache>
            </c:strRef>
          </c:cat>
          <c:val>
            <c:numRef>
              <c:f>'Analisis Riesgos'!$C$30:$C$33</c:f>
              <c:numCache>
                <c:formatCode>0.00%</c:formatCode>
                <c:ptCount val="3"/>
                <c:pt idx="0">
                  <c:v>0.78822055137844615</c:v>
                </c:pt>
                <c:pt idx="1">
                  <c:v>0.14035087719298245</c:v>
                </c:pt>
                <c:pt idx="2">
                  <c:v>7.1428571428571425E-2</c:v>
                </c:pt>
              </c:numCache>
            </c:numRef>
          </c:val>
          <c:extLst>
            <c:ext xmlns:c16="http://schemas.microsoft.com/office/drawing/2014/chart" uri="{C3380CC4-5D6E-409C-BE32-E72D297353CC}">
              <c16:uniqueId val="{00000001-5D37-434D-B1DE-F690D2B449AC}"/>
            </c:ext>
          </c:extLst>
        </c:ser>
        <c:dLbls>
          <c:dLblPos val="inEnd"/>
          <c:showLegendKey val="0"/>
          <c:showVal val="0"/>
          <c:showCatName val="0"/>
          <c:showSerName val="0"/>
          <c:showPercent val="1"/>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pivotSource>
    <c:name>[Matriz de Riesgos - CONTE AÑO 2025 actualizada mayo.xlsx]Analisis Materialización!TablaDinámica7</c:name>
    <c:fmtId val="223"/>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Nivel</a:t>
            </a:r>
            <a:r>
              <a:rPr lang="en-US" baseline="0"/>
              <a:t> de Riesgo Residual</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
        <c:spPr>
          <a:solidFill>
            <a:schemeClr val="accent6"/>
          </a:solidFill>
          <a:ln w="19050">
            <a:solidFill>
              <a:schemeClr val="lt1"/>
            </a:solidFill>
          </a:ln>
          <a:effectLst/>
          <a:sp3d contourW="25400">
            <a:contourClr>
              <a:schemeClr val="lt1"/>
            </a:contourClr>
          </a:sp3d>
        </c:spPr>
      </c:pivotFmt>
      <c:pivotFmt>
        <c:idx val="3"/>
        <c:spPr>
          <a:solidFill>
            <a:schemeClr val="accent6"/>
          </a:solidFill>
          <a:ln w="19050">
            <a:solidFill>
              <a:schemeClr val="lt1"/>
            </a:solidFill>
          </a:ln>
          <a:effectLst/>
          <a:sp3d contourW="25400">
            <a:contourClr>
              <a:schemeClr val="lt1"/>
            </a:contourClr>
          </a:sp3d>
        </c:spPr>
      </c:pivotFmt>
      <c:pivotFmt>
        <c:idx val="4"/>
        <c:spPr>
          <a:solidFill>
            <a:schemeClr val="accent6"/>
          </a:solidFill>
          <a:ln w="19050">
            <a:solidFill>
              <a:schemeClr val="lt1"/>
            </a:solidFill>
          </a:ln>
          <a:effectLst/>
          <a:sp3d contourW="25400">
            <a:contourClr>
              <a:schemeClr val="lt1"/>
            </a:contourClr>
          </a:sp3d>
        </c:spPr>
      </c:pivotFmt>
      <c:pivotFmt>
        <c:idx val="5"/>
        <c:spPr>
          <a:solidFill>
            <a:schemeClr val="accent6"/>
          </a:solidFill>
          <a:ln w="19050">
            <a:solidFill>
              <a:schemeClr val="lt1"/>
            </a:solidFill>
          </a:ln>
          <a:effectLst/>
          <a:sp3d contourW="25400">
            <a:contourClr>
              <a:schemeClr val="lt1"/>
            </a:contourClr>
          </a:sp3d>
        </c:spPr>
      </c:pivotFmt>
      <c:pivotFmt>
        <c:idx val="6"/>
        <c:spPr>
          <a:solidFill>
            <a:schemeClr val="accent6"/>
          </a:solidFill>
          <a:ln w="19050">
            <a:solidFill>
              <a:schemeClr val="lt1"/>
            </a:solidFill>
          </a:ln>
          <a:effectLst/>
          <a:sp3d contourW="25400">
            <a:contourClr>
              <a:schemeClr val="lt1"/>
            </a:contourClr>
          </a:sp3d>
        </c:spPr>
      </c:pivotFmt>
      <c:pivotFmt>
        <c:idx val="7"/>
        <c:spPr>
          <a:solidFill>
            <a:schemeClr val="accent6"/>
          </a:solidFill>
          <a:ln w="19050">
            <a:solidFill>
              <a:schemeClr val="lt1"/>
            </a:solidFill>
          </a:ln>
          <a:effectLst/>
          <a:sp3d contourW="25400">
            <a:contourClr>
              <a:schemeClr val="lt1"/>
            </a:contourClr>
          </a:sp3d>
        </c:spPr>
      </c:pivotFmt>
      <c:pivotFmt>
        <c:idx val="8"/>
        <c:spPr>
          <a:solidFill>
            <a:schemeClr val="accent6"/>
          </a:solidFill>
          <a:ln w="19050">
            <a:solidFill>
              <a:schemeClr val="lt1"/>
            </a:solidFill>
          </a:ln>
          <a:effectLst/>
          <a:sp3d contourW="25400">
            <a:contourClr>
              <a:schemeClr val="lt1"/>
            </a:contourClr>
          </a:sp3d>
        </c:spPr>
      </c:pivotFmt>
      <c:pivotFmt>
        <c:idx val="9"/>
        <c:spPr>
          <a:solidFill>
            <a:schemeClr val="accent6"/>
          </a:solidFill>
          <a:ln w="19050">
            <a:solidFill>
              <a:schemeClr val="lt1"/>
            </a:solidFill>
          </a:ln>
          <a:effectLst/>
          <a:sp3d contourW="25400">
            <a:contourClr>
              <a:schemeClr val="lt1"/>
            </a:contourClr>
          </a:sp3d>
        </c:spPr>
      </c:pivotFmt>
      <c:pivotFmt>
        <c:idx val="10"/>
        <c:spPr>
          <a:solidFill>
            <a:schemeClr val="accent6"/>
          </a:solidFill>
          <a:ln w="19050">
            <a:solidFill>
              <a:schemeClr val="lt1"/>
            </a:solidFill>
          </a:ln>
          <a:effectLst/>
          <a:sp3d contourW="25400">
            <a:contourClr>
              <a:schemeClr val="lt1"/>
            </a:contourClr>
          </a:sp3d>
        </c:spPr>
      </c:pivotFmt>
      <c:pivotFmt>
        <c:idx val="11"/>
        <c:spPr>
          <a:solidFill>
            <a:schemeClr val="accent6"/>
          </a:solidFill>
          <a:ln w="19050">
            <a:solidFill>
              <a:schemeClr val="lt1"/>
            </a:solidFill>
          </a:ln>
          <a:effectLst/>
          <a:sp3d contourW="25400">
            <a:contourClr>
              <a:schemeClr val="lt1"/>
            </a:contourClr>
          </a:sp3d>
        </c:spPr>
      </c:pivotFmt>
      <c:pivotFmt>
        <c:idx val="12"/>
        <c:spPr>
          <a:solidFill>
            <a:schemeClr val="accent6"/>
          </a:solidFill>
          <a:ln w="19050">
            <a:solidFill>
              <a:schemeClr val="lt1"/>
            </a:solidFill>
          </a:ln>
          <a:effectLst/>
          <a:sp3d contourW="25400">
            <a:contourClr>
              <a:schemeClr val="lt1"/>
            </a:contourClr>
          </a:sp3d>
        </c:spPr>
      </c:pivotFmt>
      <c:pivotFmt>
        <c:idx val="13"/>
        <c:spPr>
          <a:solidFill>
            <a:schemeClr val="accent6"/>
          </a:solidFill>
          <a:ln w="19050">
            <a:solidFill>
              <a:schemeClr val="lt1"/>
            </a:solidFill>
          </a:ln>
          <a:effectLst/>
          <a:sp3d contourW="25400">
            <a:contourClr>
              <a:schemeClr val="lt1"/>
            </a:contourClr>
          </a:sp3d>
        </c:spPr>
      </c:pivotFmt>
      <c:pivotFmt>
        <c:idx val="1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5"/>
        <c:spPr>
          <a:solidFill>
            <a:schemeClr val="accent6"/>
          </a:solidFill>
          <a:ln w="19050">
            <a:solidFill>
              <a:schemeClr val="lt1"/>
            </a:solidFill>
          </a:ln>
          <a:effectLst/>
          <a:sp3d contourW="25400">
            <a:contourClr>
              <a:schemeClr val="lt1"/>
            </a:contourClr>
          </a:sp3d>
        </c:spPr>
      </c:pivotFmt>
      <c:pivotFmt>
        <c:idx val="16"/>
        <c:spPr>
          <a:solidFill>
            <a:schemeClr val="accent6"/>
          </a:solidFill>
          <a:ln w="19050">
            <a:solidFill>
              <a:schemeClr val="lt1"/>
            </a:solidFill>
          </a:ln>
          <a:effectLst/>
          <a:sp3d contourW="25400">
            <a:contourClr>
              <a:schemeClr val="lt1"/>
            </a:contourClr>
          </a:sp3d>
        </c:spPr>
      </c:pivotFmt>
      <c:pivotFmt>
        <c:idx val="17"/>
        <c:spPr>
          <a:solidFill>
            <a:schemeClr val="accent6"/>
          </a:solidFill>
          <a:ln w="19050">
            <a:solidFill>
              <a:schemeClr val="lt1"/>
            </a:solidFill>
          </a:ln>
          <a:effectLst/>
          <a:sp3d contourW="25400">
            <a:contourClr>
              <a:schemeClr val="lt1"/>
            </a:contourClr>
          </a:sp3d>
        </c:spPr>
      </c:pivotFmt>
      <c:pivotFmt>
        <c:idx val="18"/>
        <c:spPr>
          <a:solidFill>
            <a:schemeClr val="accent6"/>
          </a:solidFill>
          <a:ln w="19050">
            <a:solidFill>
              <a:schemeClr val="lt1"/>
            </a:solidFill>
          </a:ln>
          <a:effectLst/>
          <a:sp3d contourW="25400">
            <a:contourClr>
              <a:schemeClr val="lt1"/>
            </a:contourClr>
          </a:sp3d>
        </c:spPr>
      </c:pivotFmt>
      <c:pivotFmt>
        <c:idx val="19"/>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0"/>
        <c:spPr>
          <a:solidFill>
            <a:schemeClr val="accent6"/>
          </a:solidFill>
          <a:ln w="19050">
            <a:solidFill>
              <a:schemeClr val="lt1"/>
            </a:solidFill>
          </a:ln>
          <a:effectLst/>
          <a:sp3d contourW="25400">
            <a:contourClr>
              <a:schemeClr val="lt1"/>
            </a:contourClr>
          </a:sp3d>
        </c:spPr>
      </c:pivotFmt>
      <c:pivotFmt>
        <c:idx val="21"/>
        <c:spPr>
          <a:solidFill>
            <a:schemeClr val="accent6"/>
          </a:solidFill>
          <a:ln w="19050">
            <a:solidFill>
              <a:schemeClr val="lt1"/>
            </a:solidFill>
          </a:ln>
          <a:effectLst/>
          <a:sp3d contourW="25400">
            <a:contourClr>
              <a:schemeClr val="lt1"/>
            </a:contourClr>
          </a:sp3d>
        </c:spPr>
      </c:pivotFmt>
      <c:pivotFmt>
        <c:idx val="22"/>
        <c:spPr>
          <a:solidFill>
            <a:schemeClr val="accent6"/>
          </a:solidFill>
          <a:ln w="19050">
            <a:solidFill>
              <a:schemeClr val="lt1"/>
            </a:solidFill>
          </a:ln>
          <a:effectLst/>
          <a:sp3d contourW="25400">
            <a:contourClr>
              <a:schemeClr val="lt1"/>
            </a:contourClr>
          </a:sp3d>
        </c:spPr>
      </c:pivotFmt>
      <c:pivotFmt>
        <c:idx val="23"/>
        <c:spPr>
          <a:solidFill>
            <a:schemeClr val="accent6"/>
          </a:solidFill>
          <a:ln w="19050">
            <a:solidFill>
              <a:schemeClr val="lt1"/>
            </a:solidFill>
          </a:ln>
          <a:effectLst/>
          <a:sp3d contourW="25400">
            <a:contourClr>
              <a:schemeClr val="lt1"/>
            </a:contourClr>
          </a:sp3d>
        </c:spPr>
      </c:pivotFmt>
      <c:pivotFmt>
        <c:idx val="2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5"/>
        <c:spPr>
          <a:solidFill>
            <a:schemeClr val="accent6"/>
          </a:solidFill>
          <a:ln w="19050">
            <a:solidFill>
              <a:schemeClr val="lt1"/>
            </a:solidFill>
          </a:ln>
          <a:effectLst/>
          <a:sp3d contourW="25400">
            <a:contourClr>
              <a:schemeClr val="lt1"/>
            </a:contourClr>
          </a:sp3d>
        </c:spPr>
      </c:pivotFmt>
      <c:pivotFmt>
        <c:idx val="26"/>
        <c:spPr>
          <a:solidFill>
            <a:schemeClr val="accent6"/>
          </a:solidFill>
          <a:ln w="19050">
            <a:solidFill>
              <a:schemeClr val="lt1"/>
            </a:solidFill>
          </a:ln>
          <a:effectLst/>
          <a:sp3d contourW="25400">
            <a:contourClr>
              <a:schemeClr val="lt1"/>
            </a:contourClr>
          </a:sp3d>
        </c:spPr>
      </c:pivotFmt>
      <c:pivotFmt>
        <c:idx val="27"/>
        <c:spPr>
          <a:solidFill>
            <a:schemeClr val="accent6"/>
          </a:solidFill>
          <a:ln w="19050">
            <a:solidFill>
              <a:schemeClr val="lt1"/>
            </a:solidFill>
          </a:ln>
          <a:effectLst/>
          <a:sp3d contourW="25400">
            <a:contourClr>
              <a:schemeClr val="lt1"/>
            </a:contourClr>
          </a:sp3d>
        </c:spPr>
      </c:pivotFmt>
      <c:pivotFmt>
        <c:idx val="28"/>
        <c:spPr>
          <a:solidFill>
            <a:schemeClr val="accent6"/>
          </a:solidFill>
          <a:ln w="19050">
            <a:solidFill>
              <a:schemeClr val="lt1"/>
            </a:solidFill>
          </a:ln>
          <a:effectLst/>
          <a:sp3d contourW="25400">
            <a:contourClr>
              <a:schemeClr val="lt1"/>
            </a:contourClr>
          </a:sp3d>
        </c:spPr>
      </c:pivotFmt>
      <c:pivotFmt>
        <c:idx val="29"/>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30"/>
        <c:spPr>
          <a:solidFill>
            <a:schemeClr val="accent6"/>
          </a:solidFill>
          <a:ln w="19050">
            <a:solidFill>
              <a:schemeClr val="lt1"/>
            </a:solidFill>
          </a:ln>
          <a:effectLst/>
          <a:sp3d contourW="25400">
            <a:contourClr>
              <a:schemeClr val="lt1"/>
            </a:contourClr>
          </a:sp3d>
        </c:spPr>
      </c:pivotFmt>
      <c:pivotFmt>
        <c:idx val="31"/>
        <c:spPr>
          <a:solidFill>
            <a:schemeClr val="accent6"/>
          </a:solidFill>
          <a:ln w="19050">
            <a:solidFill>
              <a:schemeClr val="lt1"/>
            </a:solidFill>
          </a:ln>
          <a:effectLst/>
          <a:sp3d contourW="25400">
            <a:contourClr>
              <a:schemeClr val="lt1"/>
            </a:contourClr>
          </a:sp3d>
        </c:spPr>
      </c:pivotFmt>
      <c:pivotFmt>
        <c:idx val="32"/>
        <c:spPr>
          <a:solidFill>
            <a:schemeClr val="accent6"/>
          </a:solidFill>
          <a:ln w="19050">
            <a:solidFill>
              <a:schemeClr val="lt1"/>
            </a:solidFill>
          </a:ln>
          <a:effectLst/>
          <a:sp3d contourW="25400">
            <a:contourClr>
              <a:schemeClr val="lt1"/>
            </a:contourClr>
          </a:sp3d>
        </c:spPr>
      </c:pivotFmt>
      <c:pivotFmt>
        <c:idx val="33"/>
        <c:spPr>
          <a:solidFill>
            <a:schemeClr val="accent6"/>
          </a:solidFill>
          <a:ln w="19050">
            <a:solidFill>
              <a:schemeClr val="lt1"/>
            </a:solidFill>
          </a:ln>
          <a:effectLst/>
          <a:sp3d contourW="25400">
            <a:contourClr>
              <a:schemeClr val="lt1"/>
            </a:contourClr>
          </a:sp3d>
        </c:spPr>
      </c:pivotFmt>
      <c:pivotFmt>
        <c:idx val="3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35"/>
        <c:spPr>
          <a:solidFill>
            <a:schemeClr val="accent6"/>
          </a:solidFill>
          <a:ln w="19050">
            <a:solidFill>
              <a:schemeClr val="lt1"/>
            </a:solidFill>
          </a:ln>
          <a:effectLst/>
          <a:sp3d contourW="25400">
            <a:contourClr>
              <a:schemeClr val="lt1"/>
            </a:contourClr>
          </a:sp3d>
        </c:spPr>
      </c:pivotFmt>
      <c:pivotFmt>
        <c:idx val="36"/>
        <c:spPr>
          <a:solidFill>
            <a:schemeClr val="accent6"/>
          </a:solidFill>
          <a:ln w="19050">
            <a:solidFill>
              <a:schemeClr val="lt1"/>
            </a:solidFill>
          </a:ln>
          <a:effectLst/>
          <a:sp3d contourW="25400">
            <a:contourClr>
              <a:schemeClr val="lt1"/>
            </a:contourClr>
          </a:sp3d>
        </c:spPr>
      </c:pivotFmt>
      <c:pivotFmt>
        <c:idx val="37"/>
        <c:spPr>
          <a:solidFill>
            <a:schemeClr val="accent6"/>
          </a:solidFill>
          <a:ln w="19050">
            <a:solidFill>
              <a:schemeClr val="lt1"/>
            </a:solidFill>
          </a:ln>
          <a:effectLst/>
          <a:sp3d contourW="25400">
            <a:contourClr>
              <a:schemeClr val="lt1"/>
            </a:contourClr>
          </a:sp3d>
        </c:spPr>
      </c:pivotFmt>
      <c:pivotFmt>
        <c:idx val="38"/>
        <c:spPr>
          <a:solidFill>
            <a:schemeClr val="accent6"/>
          </a:solidFill>
          <a:ln w="19050">
            <a:solidFill>
              <a:schemeClr val="lt1"/>
            </a:solidFill>
          </a:ln>
          <a:effectLst/>
          <a:sp3d contourW="25400">
            <a:contourClr>
              <a:schemeClr val="lt1"/>
            </a:contourClr>
          </a:sp3d>
        </c:spPr>
      </c:pivotFmt>
      <c:pivotFmt>
        <c:idx val="39"/>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0"/>
        <c:spPr>
          <a:solidFill>
            <a:schemeClr val="accent6"/>
          </a:solidFill>
          <a:ln w="19050">
            <a:solidFill>
              <a:schemeClr val="lt1"/>
            </a:solidFill>
          </a:ln>
          <a:effectLst/>
          <a:sp3d contourW="25400">
            <a:contourClr>
              <a:schemeClr val="lt1"/>
            </a:contourClr>
          </a:sp3d>
        </c:spPr>
      </c:pivotFmt>
      <c:pivotFmt>
        <c:idx val="41"/>
        <c:spPr>
          <a:solidFill>
            <a:schemeClr val="accent6"/>
          </a:solidFill>
          <a:ln w="19050">
            <a:solidFill>
              <a:schemeClr val="lt1"/>
            </a:solidFill>
          </a:ln>
          <a:effectLst/>
          <a:sp3d contourW="25400">
            <a:contourClr>
              <a:schemeClr val="lt1"/>
            </a:contourClr>
          </a:sp3d>
        </c:spPr>
      </c:pivotFmt>
      <c:pivotFmt>
        <c:idx val="42"/>
        <c:spPr>
          <a:solidFill>
            <a:schemeClr val="accent6"/>
          </a:solidFill>
          <a:ln w="19050">
            <a:solidFill>
              <a:schemeClr val="lt1"/>
            </a:solidFill>
          </a:ln>
          <a:effectLst/>
          <a:sp3d contourW="25400">
            <a:contourClr>
              <a:schemeClr val="lt1"/>
            </a:contourClr>
          </a:sp3d>
        </c:spPr>
      </c:pivotFmt>
      <c:pivotFmt>
        <c:idx val="43"/>
        <c:spPr>
          <a:solidFill>
            <a:schemeClr val="accent6"/>
          </a:solidFill>
          <a:ln w="19050">
            <a:solidFill>
              <a:schemeClr val="lt1"/>
            </a:solidFill>
          </a:ln>
          <a:effectLst/>
          <a:sp3d contourW="25400">
            <a:contourClr>
              <a:schemeClr val="lt1"/>
            </a:contourClr>
          </a:sp3d>
        </c:spPr>
      </c:pivotFmt>
      <c:pivotFmt>
        <c:idx val="4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5"/>
        <c:spPr>
          <a:solidFill>
            <a:schemeClr val="accent6"/>
          </a:solidFill>
          <a:ln w="19050">
            <a:solidFill>
              <a:schemeClr val="lt1"/>
            </a:solidFill>
          </a:ln>
          <a:effectLst/>
          <a:sp3d contourW="25400">
            <a:contourClr>
              <a:schemeClr val="lt1"/>
            </a:contourClr>
          </a:sp3d>
        </c:spPr>
      </c:pivotFmt>
      <c:pivotFmt>
        <c:idx val="46"/>
        <c:spPr>
          <a:solidFill>
            <a:schemeClr val="accent6"/>
          </a:solidFill>
          <a:ln w="19050">
            <a:solidFill>
              <a:schemeClr val="lt1"/>
            </a:solidFill>
          </a:ln>
          <a:effectLst/>
          <a:sp3d contourW="25400">
            <a:contourClr>
              <a:schemeClr val="lt1"/>
            </a:contourClr>
          </a:sp3d>
        </c:spPr>
      </c:pivotFmt>
      <c:pivotFmt>
        <c:idx val="47"/>
        <c:spPr>
          <a:solidFill>
            <a:schemeClr val="accent6"/>
          </a:solidFill>
          <a:ln w="19050">
            <a:solidFill>
              <a:schemeClr val="lt1"/>
            </a:solidFill>
          </a:ln>
          <a:effectLst/>
          <a:sp3d contourW="25400">
            <a:contourClr>
              <a:schemeClr val="lt1"/>
            </a:contourClr>
          </a:sp3d>
        </c:spPr>
      </c:pivotFmt>
      <c:pivotFmt>
        <c:idx val="48"/>
        <c:spPr>
          <a:solidFill>
            <a:schemeClr val="accent6"/>
          </a:solidFill>
          <a:ln w="19050">
            <a:solidFill>
              <a:schemeClr val="lt1"/>
            </a:solidFill>
          </a:ln>
          <a:effectLst/>
          <a:sp3d contourW="25400">
            <a:contourClr>
              <a:schemeClr val="lt1"/>
            </a:contourClr>
          </a:sp3d>
        </c:spPr>
      </c:pivotFmt>
      <c:pivotFmt>
        <c:idx val="49"/>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50"/>
        <c:spPr>
          <a:solidFill>
            <a:schemeClr val="accent6"/>
          </a:solidFill>
          <a:ln w="19050">
            <a:solidFill>
              <a:schemeClr val="lt1"/>
            </a:solidFill>
          </a:ln>
          <a:effectLst/>
          <a:sp3d contourW="25400">
            <a:contourClr>
              <a:schemeClr val="lt1"/>
            </a:contourClr>
          </a:sp3d>
        </c:spPr>
      </c:pivotFmt>
      <c:pivotFmt>
        <c:idx val="51"/>
        <c:spPr>
          <a:solidFill>
            <a:schemeClr val="accent6"/>
          </a:solidFill>
          <a:ln w="19050">
            <a:solidFill>
              <a:schemeClr val="lt1"/>
            </a:solidFill>
          </a:ln>
          <a:effectLst/>
          <a:sp3d contourW="25400">
            <a:contourClr>
              <a:schemeClr val="lt1"/>
            </a:contourClr>
          </a:sp3d>
        </c:spPr>
      </c:pivotFmt>
      <c:pivotFmt>
        <c:idx val="52"/>
        <c:spPr>
          <a:solidFill>
            <a:schemeClr val="accent6"/>
          </a:solidFill>
          <a:ln w="19050">
            <a:solidFill>
              <a:schemeClr val="lt1"/>
            </a:solidFill>
          </a:ln>
          <a:effectLst/>
          <a:sp3d contourW="25400">
            <a:contourClr>
              <a:schemeClr val="lt1"/>
            </a:contourClr>
          </a:sp3d>
        </c:spPr>
      </c:pivotFmt>
      <c:pivotFmt>
        <c:idx val="53"/>
        <c:spPr>
          <a:solidFill>
            <a:schemeClr val="accent6"/>
          </a:solidFill>
          <a:ln w="19050">
            <a:solidFill>
              <a:schemeClr val="lt1"/>
            </a:solidFill>
          </a:ln>
          <a:effectLst/>
          <a:sp3d contourW="25400">
            <a:contourClr>
              <a:schemeClr val="lt1"/>
            </a:contourClr>
          </a:sp3d>
        </c:spPr>
      </c:pivotFmt>
      <c:pivotFmt>
        <c:idx val="5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55"/>
        <c:spPr>
          <a:solidFill>
            <a:schemeClr val="accent6"/>
          </a:solidFill>
          <a:ln w="19050">
            <a:solidFill>
              <a:schemeClr val="lt1"/>
            </a:solidFill>
          </a:ln>
          <a:effectLst/>
          <a:sp3d contourW="25400">
            <a:contourClr>
              <a:schemeClr val="lt1"/>
            </a:contourClr>
          </a:sp3d>
        </c:spPr>
      </c:pivotFmt>
      <c:pivotFmt>
        <c:idx val="56"/>
        <c:spPr>
          <a:solidFill>
            <a:schemeClr val="accent6"/>
          </a:solidFill>
          <a:ln w="19050">
            <a:solidFill>
              <a:schemeClr val="lt1"/>
            </a:solidFill>
          </a:ln>
          <a:effectLst/>
          <a:sp3d contourW="25400">
            <a:contourClr>
              <a:schemeClr val="lt1"/>
            </a:contourClr>
          </a:sp3d>
        </c:spPr>
      </c:pivotFmt>
      <c:pivotFmt>
        <c:idx val="57"/>
        <c:spPr>
          <a:solidFill>
            <a:schemeClr val="accent6"/>
          </a:solidFill>
          <a:ln w="19050">
            <a:solidFill>
              <a:schemeClr val="lt1"/>
            </a:solidFill>
          </a:ln>
          <a:effectLst/>
          <a:sp3d contourW="25400">
            <a:contourClr>
              <a:schemeClr val="lt1"/>
            </a:contourClr>
          </a:sp3d>
        </c:spPr>
      </c:pivotFmt>
      <c:pivotFmt>
        <c:idx val="58"/>
        <c:spPr>
          <a:solidFill>
            <a:schemeClr val="accent6"/>
          </a:solidFill>
          <a:ln w="19050">
            <a:solidFill>
              <a:schemeClr val="lt1"/>
            </a:solidFill>
          </a:ln>
          <a:effectLst/>
          <a:sp3d contourW="25400">
            <a:contourClr>
              <a:schemeClr val="lt1"/>
            </a:contourClr>
          </a:sp3d>
        </c:spPr>
      </c:pivotFmt>
      <c:pivotFmt>
        <c:idx val="59"/>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60"/>
        <c:spPr>
          <a:solidFill>
            <a:schemeClr val="accent6"/>
          </a:solidFill>
          <a:ln w="19050">
            <a:solidFill>
              <a:schemeClr val="lt1"/>
            </a:solidFill>
          </a:ln>
          <a:effectLst/>
          <a:sp3d contourW="25400">
            <a:contourClr>
              <a:schemeClr val="lt1"/>
            </a:contourClr>
          </a:sp3d>
        </c:spPr>
      </c:pivotFmt>
      <c:pivotFmt>
        <c:idx val="61"/>
        <c:spPr>
          <a:solidFill>
            <a:schemeClr val="accent6"/>
          </a:solidFill>
          <a:ln w="19050">
            <a:solidFill>
              <a:schemeClr val="lt1"/>
            </a:solidFill>
          </a:ln>
          <a:effectLst/>
          <a:sp3d contourW="25400">
            <a:contourClr>
              <a:schemeClr val="lt1"/>
            </a:contourClr>
          </a:sp3d>
        </c:spPr>
      </c:pivotFmt>
      <c:pivotFmt>
        <c:idx val="62"/>
        <c:spPr>
          <a:solidFill>
            <a:schemeClr val="accent6"/>
          </a:solidFill>
          <a:ln w="19050">
            <a:solidFill>
              <a:schemeClr val="lt1"/>
            </a:solidFill>
          </a:ln>
          <a:effectLst/>
          <a:sp3d contourW="25400">
            <a:contourClr>
              <a:schemeClr val="lt1"/>
            </a:contourClr>
          </a:sp3d>
        </c:spPr>
      </c:pivotFmt>
      <c:pivotFmt>
        <c:idx val="63"/>
        <c:spPr>
          <a:solidFill>
            <a:schemeClr val="accent6"/>
          </a:solidFill>
          <a:ln w="19050">
            <a:solidFill>
              <a:schemeClr val="lt1"/>
            </a:solidFill>
          </a:ln>
          <a:effectLst/>
          <a:sp3d contourW="25400">
            <a:contourClr>
              <a:schemeClr val="lt1"/>
            </a:contourClr>
          </a:sp3d>
        </c:spPr>
      </c:pivotFmt>
      <c:pivotFmt>
        <c:idx val="6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65"/>
        <c:spPr>
          <a:solidFill>
            <a:schemeClr val="accent6"/>
          </a:solidFill>
          <a:ln w="19050">
            <a:solidFill>
              <a:schemeClr val="lt1"/>
            </a:solidFill>
          </a:ln>
          <a:effectLst/>
          <a:sp3d contourW="25400">
            <a:contourClr>
              <a:schemeClr val="lt1"/>
            </a:contourClr>
          </a:sp3d>
        </c:spPr>
      </c:pivotFmt>
      <c:pivotFmt>
        <c:idx val="66"/>
        <c:spPr>
          <a:solidFill>
            <a:schemeClr val="accent6"/>
          </a:solidFill>
          <a:ln w="19050">
            <a:solidFill>
              <a:schemeClr val="lt1"/>
            </a:solidFill>
          </a:ln>
          <a:effectLst/>
          <a:sp3d contourW="25400">
            <a:contourClr>
              <a:schemeClr val="lt1"/>
            </a:contourClr>
          </a:sp3d>
        </c:spPr>
      </c:pivotFmt>
      <c:pivotFmt>
        <c:idx val="67"/>
        <c:spPr>
          <a:solidFill>
            <a:schemeClr val="accent6"/>
          </a:solidFill>
          <a:ln w="19050">
            <a:solidFill>
              <a:schemeClr val="lt1"/>
            </a:solidFill>
          </a:ln>
          <a:effectLst/>
          <a:sp3d contourW="25400">
            <a:contourClr>
              <a:schemeClr val="lt1"/>
            </a:contourClr>
          </a:sp3d>
        </c:spPr>
      </c:pivotFmt>
      <c:pivotFmt>
        <c:idx val="68"/>
        <c:spPr>
          <a:solidFill>
            <a:schemeClr val="accent6"/>
          </a:solidFill>
          <a:ln w="19050">
            <a:solidFill>
              <a:schemeClr val="lt1"/>
            </a:solidFill>
          </a:ln>
          <a:effectLst/>
          <a:sp3d contourW="25400">
            <a:contourClr>
              <a:schemeClr val="lt1"/>
            </a:contourClr>
          </a:sp3d>
        </c:spPr>
      </c:pivotFmt>
      <c:pivotFmt>
        <c:idx val="69"/>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70"/>
        <c:spPr>
          <a:solidFill>
            <a:schemeClr val="accent6"/>
          </a:solidFill>
          <a:ln w="19050">
            <a:solidFill>
              <a:schemeClr val="lt1"/>
            </a:solidFill>
          </a:ln>
          <a:effectLst/>
          <a:sp3d contourW="25400">
            <a:contourClr>
              <a:schemeClr val="lt1"/>
            </a:contourClr>
          </a:sp3d>
        </c:spPr>
      </c:pivotFmt>
      <c:pivotFmt>
        <c:idx val="71"/>
        <c:spPr>
          <a:solidFill>
            <a:schemeClr val="accent6"/>
          </a:solidFill>
          <a:ln w="19050">
            <a:solidFill>
              <a:schemeClr val="lt1"/>
            </a:solidFill>
          </a:ln>
          <a:effectLst/>
          <a:sp3d contourW="25400">
            <a:contourClr>
              <a:schemeClr val="lt1"/>
            </a:contourClr>
          </a:sp3d>
        </c:spPr>
      </c:pivotFmt>
      <c:pivotFmt>
        <c:idx val="72"/>
        <c:spPr>
          <a:solidFill>
            <a:schemeClr val="accent6"/>
          </a:solidFill>
          <a:ln w="19050">
            <a:solidFill>
              <a:schemeClr val="lt1"/>
            </a:solidFill>
          </a:ln>
          <a:effectLst/>
          <a:sp3d contourW="25400">
            <a:contourClr>
              <a:schemeClr val="lt1"/>
            </a:contourClr>
          </a:sp3d>
        </c:spPr>
      </c:pivotFmt>
      <c:pivotFmt>
        <c:idx val="73"/>
        <c:spPr>
          <a:solidFill>
            <a:schemeClr val="accent6"/>
          </a:solidFill>
          <a:ln w="19050">
            <a:solidFill>
              <a:schemeClr val="lt1"/>
            </a:solidFill>
          </a:ln>
          <a:effectLst/>
          <a:sp3d contourW="25400">
            <a:contourClr>
              <a:schemeClr val="lt1"/>
            </a:contourClr>
          </a:sp3d>
        </c:spPr>
      </c:pivotFmt>
      <c:pivotFmt>
        <c:idx val="7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75"/>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76"/>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77"/>
        <c:spPr>
          <a:solidFill>
            <a:schemeClr val="accent6"/>
          </a:solidFill>
          <a:ln w="19050">
            <a:solidFill>
              <a:schemeClr val="lt1"/>
            </a:solidFill>
          </a:ln>
          <a:effectLst/>
          <a:sp3d contourW="25400">
            <a:contourClr>
              <a:schemeClr val="lt1"/>
            </a:contourClr>
          </a:sp3d>
        </c:spPr>
      </c:pivotFmt>
      <c:pivotFmt>
        <c:idx val="78"/>
        <c:spPr>
          <a:solidFill>
            <a:schemeClr val="accent6"/>
          </a:solidFill>
          <a:ln w="19050">
            <a:solidFill>
              <a:schemeClr val="lt1"/>
            </a:solidFill>
          </a:ln>
          <a:effectLst/>
          <a:sp3d contourW="25400">
            <a:contourClr>
              <a:schemeClr val="lt1"/>
            </a:contourClr>
          </a:sp3d>
        </c:spPr>
      </c:pivotFmt>
      <c:pivotFmt>
        <c:idx val="79"/>
        <c:spPr>
          <a:solidFill>
            <a:schemeClr val="accent6"/>
          </a:solidFill>
          <a:ln w="19050">
            <a:solidFill>
              <a:schemeClr val="lt1"/>
            </a:solidFill>
          </a:ln>
          <a:effectLst/>
          <a:sp3d contourW="25400">
            <a:contourClr>
              <a:schemeClr val="lt1"/>
            </a:contourClr>
          </a:sp3d>
        </c:spPr>
      </c:pivotFmt>
      <c:pivotFmt>
        <c:idx val="80"/>
        <c:spPr>
          <a:solidFill>
            <a:schemeClr val="accent6"/>
          </a:solidFill>
          <a:ln w="19050">
            <a:solidFill>
              <a:schemeClr val="lt1"/>
            </a:solidFill>
          </a:ln>
          <a:effectLst/>
          <a:sp3d contourW="25400">
            <a:contourClr>
              <a:schemeClr val="lt1"/>
            </a:contourClr>
          </a:sp3d>
        </c:spPr>
      </c:pivotFmt>
      <c:pivotFmt>
        <c:idx val="81"/>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82"/>
        <c:spPr>
          <a:solidFill>
            <a:schemeClr val="accent6"/>
          </a:solidFill>
          <a:ln w="19050">
            <a:solidFill>
              <a:schemeClr val="lt1"/>
            </a:solidFill>
          </a:ln>
          <a:effectLst/>
          <a:sp3d contourW="25400">
            <a:contourClr>
              <a:schemeClr val="lt1"/>
            </a:contourClr>
          </a:sp3d>
        </c:spPr>
      </c:pivotFmt>
      <c:pivotFmt>
        <c:idx val="83"/>
        <c:spPr>
          <a:solidFill>
            <a:schemeClr val="accent6"/>
          </a:solidFill>
          <a:ln w="19050">
            <a:solidFill>
              <a:schemeClr val="lt1"/>
            </a:solidFill>
          </a:ln>
          <a:effectLst/>
          <a:sp3d contourW="25400">
            <a:contourClr>
              <a:schemeClr val="lt1"/>
            </a:contourClr>
          </a:sp3d>
        </c:spPr>
      </c:pivotFmt>
      <c:pivotFmt>
        <c:idx val="84"/>
        <c:spPr>
          <a:solidFill>
            <a:schemeClr val="accent6"/>
          </a:solidFill>
          <a:ln w="19050">
            <a:solidFill>
              <a:schemeClr val="lt1"/>
            </a:solidFill>
          </a:ln>
          <a:effectLst/>
          <a:sp3d contourW="25400">
            <a:contourClr>
              <a:schemeClr val="lt1"/>
            </a:contourClr>
          </a:sp3d>
        </c:spPr>
      </c:pivotFmt>
      <c:pivotFmt>
        <c:idx val="85"/>
        <c:spPr>
          <a:solidFill>
            <a:schemeClr val="accent6"/>
          </a:solidFill>
          <a:ln w="19050">
            <a:solidFill>
              <a:schemeClr val="lt1"/>
            </a:solidFill>
          </a:ln>
          <a:effectLst/>
          <a:sp3d contourW="25400">
            <a:contourClr>
              <a:schemeClr val="lt1"/>
            </a:contourClr>
          </a:sp3d>
        </c:spPr>
      </c:pivotFmt>
      <c:pivotFmt>
        <c:idx val="86"/>
        <c:spPr>
          <a:solidFill>
            <a:schemeClr val="accent6"/>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87"/>
        <c:spPr>
          <a:solidFill>
            <a:schemeClr val="accent6">
              <a:shade val="86000"/>
            </a:schemeClr>
          </a:solidFill>
          <a:ln w="25400">
            <a:solidFill>
              <a:schemeClr val="lt1"/>
            </a:solidFill>
          </a:ln>
          <a:effectLst/>
          <a:sp3d contourW="25400">
            <a:contourClr>
              <a:schemeClr val="lt1"/>
            </a:contourClr>
          </a:sp3d>
        </c:spPr>
      </c:pivotFmt>
      <c:pivotFmt>
        <c:idx val="88"/>
        <c:spPr>
          <a:solidFill>
            <a:schemeClr val="accent6">
              <a:shade val="58000"/>
            </a:schemeClr>
          </a:solidFill>
          <a:ln w="25400">
            <a:solidFill>
              <a:schemeClr val="lt1"/>
            </a:solidFill>
          </a:ln>
          <a:effectLst/>
          <a:sp3d contourW="25400">
            <a:contourClr>
              <a:schemeClr val="lt1"/>
            </a:contourClr>
          </a:sp3d>
        </c:spPr>
      </c:pivotFmt>
      <c:pivotFmt>
        <c:idx val="89"/>
        <c:spPr>
          <a:solidFill>
            <a:schemeClr val="accent6">
              <a:tint val="86000"/>
            </a:schemeClr>
          </a:solidFill>
          <a:ln w="25400">
            <a:solidFill>
              <a:schemeClr val="lt1"/>
            </a:solidFill>
          </a:ln>
          <a:effectLst/>
          <a:sp3d contourW="25400">
            <a:contourClr>
              <a:schemeClr val="lt1"/>
            </a:contourClr>
          </a:sp3d>
        </c:spPr>
      </c:pivotFmt>
      <c:pivotFmt>
        <c:idx val="90"/>
        <c:spPr>
          <a:solidFill>
            <a:schemeClr val="accent6">
              <a:tint val="58000"/>
            </a:schemeClr>
          </a:solidFill>
          <a:ln w="25400">
            <a:solidFill>
              <a:schemeClr val="lt1"/>
            </a:solidFill>
          </a:ln>
          <a:effectLst/>
          <a:sp3d contourW="25400">
            <a:contourClr>
              <a:schemeClr val="lt1"/>
            </a:contourClr>
          </a:sp3d>
        </c:spPr>
      </c:pivotFmt>
      <c:pivotFmt>
        <c:idx val="91"/>
        <c:spPr>
          <a:solidFill>
            <a:schemeClr val="accent6"/>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92"/>
        <c:spPr>
          <a:solidFill>
            <a:schemeClr val="accent6">
              <a:shade val="86000"/>
            </a:schemeClr>
          </a:solidFill>
          <a:ln w="25400">
            <a:solidFill>
              <a:schemeClr val="lt1"/>
            </a:solidFill>
          </a:ln>
          <a:effectLst/>
          <a:sp3d contourW="25400">
            <a:contourClr>
              <a:schemeClr val="lt1"/>
            </a:contourClr>
          </a:sp3d>
        </c:spPr>
      </c:pivotFmt>
      <c:pivotFmt>
        <c:idx val="93"/>
        <c:spPr>
          <a:solidFill>
            <a:schemeClr val="accent6">
              <a:shade val="58000"/>
            </a:schemeClr>
          </a:solidFill>
          <a:ln w="25400">
            <a:solidFill>
              <a:schemeClr val="lt1"/>
            </a:solidFill>
          </a:ln>
          <a:effectLst/>
          <a:sp3d contourW="25400">
            <a:contourClr>
              <a:schemeClr val="lt1"/>
            </a:contourClr>
          </a:sp3d>
        </c:spPr>
      </c:pivotFmt>
      <c:pivotFmt>
        <c:idx val="94"/>
        <c:spPr>
          <a:solidFill>
            <a:schemeClr val="accent6">
              <a:tint val="86000"/>
            </a:schemeClr>
          </a:solidFill>
          <a:ln w="25400">
            <a:solidFill>
              <a:schemeClr val="lt1"/>
            </a:solidFill>
          </a:ln>
          <a:effectLst/>
          <a:sp3d contourW="25400">
            <a:contourClr>
              <a:schemeClr val="lt1"/>
            </a:contourClr>
          </a:sp3d>
        </c:spPr>
      </c:pivotFmt>
      <c:pivotFmt>
        <c:idx val="95"/>
        <c:spPr>
          <a:solidFill>
            <a:schemeClr val="accent6">
              <a:tint val="58000"/>
            </a:schemeClr>
          </a:solidFill>
          <a:ln w="25400">
            <a:solidFill>
              <a:schemeClr val="lt1"/>
            </a:solidFill>
          </a:ln>
          <a:effectLst/>
          <a:sp3d contourW="25400">
            <a:contourClr>
              <a:schemeClr val="lt1"/>
            </a:contourClr>
          </a:sp3d>
        </c:spPr>
      </c:pivotFmt>
    </c:pivotFmts>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 Materialización'!$B$3</c:f>
              <c:strCache>
                <c:ptCount val="1"/>
                <c:pt idx="0">
                  <c:v>No de Riesgos Identificados</c:v>
                </c:pt>
              </c:strCache>
            </c:strRef>
          </c:tx>
          <c:dPt>
            <c:idx val="0"/>
            <c:bubble3D val="0"/>
            <c:spPr>
              <a:solidFill>
                <a:schemeClr val="accent6">
                  <a:shade val="58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1-BBEB-4528-A3F7-05E21134DB40}"/>
              </c:ext>
            </c:extLst>
          </c:dPt>
          <c:dPt>
            <c:idx val="1"/>
            <c:bubble3D val="0"/>
            <c:spPr>
              <a:solidFill>
                <a:schemeClr val="accent6">
                  <a:shade val="86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3-BBEB-4528-A3F7-05E21134DB40}"/>
              </c:ext>
            </c:extLst>
          </c:dPt>
          <c:dPt>
            <c:idx val="2"/>
            <c:bubble3D val="0"/>
            <c:spPr>
              <a:solidFill>
                <a:schemeClr val="accent6">
                  <a:tint val="86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5-BBEB-4528-A3F7-05E21134DB40}"/>
              </c:ext>
            </c:extLst>
          </c:dPt>
          <c:dPt>
            <c:idx val="3"/>
            <c:bubble3D val="0"/>
            <c:spPr>
              <a:solidFill>
                <a:schemeClr val="accent6">
                  <a:tint val="58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7-BBEB-4528-A3F7-05E21134DB4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'Analisis Materialización'!$A$4:$A$8</c:f>
              <c:strCache>
                <c:ptCount val="4"/>
                <c:pt idx="0">
                  <c:v>Baja</c:v>
                </c:pt>
                <c:pt idx="1">
                  <c:v>Moderada</c:v>
                </c:pt>
                <c:pt idx="2">
                  <c:v>Alta</c:v>
                </c:pt>
                <c:pt idx="3">
                  <c:v>Extrema</c:v>
                </c:pt>
              </c:strCache>
            </c:strRef>
          </c:cat>
          <c:val>
            <c:numRef>
              <c:f>'Analisis Materialización'!$B$4:$B$8</c:f>
              <c:numCache>
                <c:formatCode>General</c:formatCode>
                <c:ptCount val="4"/>
                <c:pt idx="0">
                  <c:v>25</c:v>
                </c:pt>
                <c:pt idx="1">
                  <c:v>23</c:v>
                </c:pt>
                <c:pt idx="2">
                  <c:v>6</c:v>
                </c:pt>
                <c:pt idx="3">
                  <c:v>2</c:v>
                </c:pt>
              </c:numCache>
            </c:numRef>
          </c:val>
          <c:extLst>
            <c:ext xmlns:c16="http://schemas.microsoft.com/office/drawing/2014/chart" uri="{C3380CC4-5D6E-409C-BE32-E72D297353CC}">
              <c16:uniqueId val="{00000008-BBEB-4528-A3F7-05E21134DB40}"/>
            </c:ext>
          </c:extLst>
        </c:ser>
        <c:ser>
          <c:idx val="1"/>
          <c:order val="1"/>
          <c:tx>
            <c:strRef>
              <c:f>'Analisis Materialización'!$C$3</c:f>
              <c:strCache>
                <c:ptCount val="1"/>
                <c:pt idx="0">
                  <c:v>%</c:v>
                </c:pt>
              </c:strCache>
            </c:strRef>
          </c:tx>
          <c:dPt>
            <c:idx val="0"/>
            <c:bubble3D val="0"/>
            <c:spPr>
              <a:solidFill>
                <a:schemeClr val="accent6">
                  <a:shade val="58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A-BBEB-4528-A3F7-05E21134DB40}"/>
              </c:ext>
            </c:extLst>
          </c:dPt>
          <c:dPt>
            <c:idx val="1"/>
            <c:bubble3D val="0"/>
            <c:spPr>
              <a:solidFill>
                <a:schemeClr val="accent6">
                  <a:shade val="86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C-BBEB-4528-A3F7-05E21134DB40}"/>
              </c:ext>
            </c:extLst>
          </c:dPt>
          <c:dPt>
            <c:idx val="2"/>
            <c:bubble3D val="0"/>
            <c:spPr>
              <a:solidFill>
                <a:schemeClr val="accent6">
                  <a:tint val="86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E-BBEB-4528-A3F7-05E21134DB40}"/>
              </c:ext>
            </c:extLst>
          </c:dPt>
          <c:dPt>
            <c:idx val="3"/>
            <c:bubble3D val="0"/>
            <c:spPr>
              <a:solidFill>
                <a:schemeClr val="accent6">
                  <a:tint val="58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10-BBEB-4528-A3F7-05E21134DB4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'Analisis Materialización'!$A$4:$A$8</c:f>
              <c:strCache>
                <c:ptCount val="4"/>
                <c:pt idx="0">
                  <c:v>Baja</c:v>
                </c:pt>
                <c:pt idx="1">
                  <c:v>Moderada</c:v>
                </c:pt>
                <c:pt idx="2">
                  <c:v>Alta</c:v>
                </c:pt>
                <c:pt idx="3">
                  <c:v>Extrema</c:v>
                </c:pt>
              </c:strCache>
            </c:strRef>
          </c:cat>
          <c:val>
            <c:numRef>
              <c:f>'Analisis Materialización'!$C$4:$C$8</c:f>
              <c:numCache>
                <c:formatCode>0.00%</c:formatCode>
                <c:ptCount val="4"/>
                <c:pt idx="0">
                  <c:v>0.38408521303258147</c:v>
                </c:pt>
                <c:pt idx="1">
                  <c:v>0.47556390977443608</c:v>
                </c:pt>
                <c:pt idx="2">
                  <c:v>9.8370927318295734E-2</c:v>
                </c:pt>
                <c:pt idx="3">
                  <c:v>4.1979949874686714E-2</c:v>
                </c:pt>
              </c:numCache>
            </c:numRef>
          </c:val>
          <c:extLst>
            <c:ext xmlns:c16="http://schemas.microsoft.com/office/drawing/2014/chart" uri="{C3380CC4-5D6E-409C-BE32-E72D297353CC}">
              <c16:uniqueId val="{00000011-BBEB-4528-A3F7-05E21134DB40}"/>
            </c:ext>
          </c:extLst>
        </c:ser>
        <c:dLbls>
          <c:showLegendKey val="0"/>
          <c:showVal val="0"/>
          <c:showCatName val="1"/>
          <c:showSerName val="0"/>
          <c:showPercent val="1"/>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pivotSource>
    <c:name>[Matriz de Riesgos - CONTE AÑO 2025 actualizada mayo.xlsx]Analisis Materialización!TablaDinámica5</c:name>
    <c:fmtId val="28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Solidez de Controles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ivotFmts>
      <c:pivotFmt>
        <c:idx val="0"/>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
        <c:spPr>
          <a:solidFill>
            <a:schemeClr val="accent6"/>
          </a:solidFill>
          <a:ln w="19050">
            <a:solidFill>
              <a:schemeClr val="lt1"/>
            </a:solidFill>
          </a:ln>
          <a:effectLst/>
          <a:sp3d contourW="25400">
            <a:contourClr>
              <a:schemeClr val="lt1"/>
            </a:contourClr>
          </a:sp3d>
        </c:spPr>
      </c:pivotFmt>
      <c:pivotFmt>
        <c:idx val="3"/>
        <c:spPr>
          <a:solidFill>
            <a:schemeClr val="accent6"/>
          </a:solidFill>
          <a:ln w="19050">
            <a:solidFill>
              <a:schemeClr val="lt1"/>
            </a:solidFill>
          </a:ln>
          <a:effectLst/>
          <a:sp3d contourW="25400">
            <a:contourClr>
              <a:schemeClr val="lt1"/>
            </a:contourClr>
          </a:sp3d>
        </c:spPr>
      </c:pivotFmt>
      <c:pivotFmt>
        <c:idx val="4"/>
        <c:spPr>
          <a:solidFill>
            <a:schemeClr val="accent6"/>
          </a:solidFill>
          <a:ln w="19050">
            <a:solidFill>
              <a:schemeClr val="lt1"/>
            </a:solidFill>
          </a:ln>
          <a:effectLst/>
          <a:sp3d contourW="25400">
            <a:contourClr>
              <a:schemeClr val="lt1"/>
            </a:contourClr>
          </a:sp3d>
        </c:spPr>
      </c:pivotFmt>
      <c:pivotFmt>
        <c:idx val="5"/>
        <c:spPr>
          <a:solidFill>
            <a:schemeClr val="accent6"/>
          </a:solidFill>
          <a:ln w="19050">
            <a:solidFill>
              <a:schemeClr val="lt1"/>
            </a:solidFill>
          </a:ln>
          <a:effectLst/>
          <a:sp3d contourW="25400">
            <a:contourClr>
              <a:schemeClr val="lt1"/>
            </a:contourClr>
          </a:sp3d>
        </c:spPr>
      </c:pivotFmt>
      <c:pivotFmt>
        <c:idx val="6"/>
        <c:spPr>
          <a:solidFill>
            <a:schemeClr val="accent6"/>
          </a:solidFill>
          <a:ln w="19050">
            <a:solidFill>
              <a:schemeClr val="lt1"/>
            </a:solidFill>
          </a:ln>
          <a:effectLst/>
          <a:sp3d contourW="25400">
            <a:contourClr>
              <a:schemeClr val="lt1"/>
            </a:contourClr>
          </a:sp3d>
        </c:spPr>
      </c:pivotFmt>
      <c:pivotFmt>
        <c:idx val="7"/>
        <c:spPr>
          <a:solidFill>
            <a:schemeClr val="accent6"/>
          </a:solidFill>
          <a:ln w="19050">
            <a:solidFill>
              <a:schemeClr val="lt1"/>
            </a:solidFill>
          </a:ln>
          <a:effectLst/>
          <a:sp3d contourW="25400">
            <a:contourClr>
              <a:schemeClr val="lt1"/>
            </a:contourClr>
          </a:sp3d>
        </c:spPr>
      </c:pivotFmt>
      <c:pivotFmt>
        <c:idx val="8"/>
        <c:spPr>
          <a:solidFill>
            <a:schemeClr val="accent6"/>
          </a:solidFill>
          <a:ln w="19050">
            <a:solidFill>
              <a:schemeClr val="lt1"/>
            </a:solidFill>
          </a:ln>
          <a:effectLst/>
          <a:sp3d contourW="25400">
            <a:contourClr>
              <a:schemeClr val="lt1"/>
            </a:contourClr>
          </a:sp3d>
        </c:spPr>
      </c:pivotFmt>
      <c:pivotFmt>
        <c:idx val="9"/>
        <c:spPr>
          <a:solidFill>
            <a:schemeClr val="accent6"/>
          </a:solidFill>
          <a:ln w="19050">
            <a:solidFill>
              <a:schemeClr val="lt1"/>
            </a:solidFill>
          </a:ln>
          <a:effectLst/>
          <a:sp3d contourW="25400">
            <a:contourClr>
              <a:schemeClr val="lt1"/>
            </a:contourClr>
          </a:sp3d>
        </c:spPr>
      </c:pivotFmt>
      <c:pivotFmt>
        <c:idx val="10"/>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1"/>
        <c:spPr>
          <a:solidFill>
            <a:schemeClr val="accent6"/>
          </a:solidFill>
          <a:ln w="19050">
            <a:solidFill>
              <a:schemeClr val="lt1"/>
            </a:solidFill>
          </a:ln>
          <a:effectLst/>
          <a:sp3d contourW="25400">
            <a:contourClr>
              <a:schemeClr val="lt1"/>
            </a:contourClr>
          </a:sp3d>
        </c:spPr>
      </c:pivotFmt>
      <c:pivotFmt>
        <c:idx val="12"/>
        <c:spPr>
          <a:solidFill>
            <a:schemeClr val="accent6"/>
          </a:solidFill>
          <a:ln w="19050">
            <a:solidFill>
              <a:schemeClr val="lt1"/>
            </a:solidFill>
          </a:ln>
          <a:effectLst/>
          <a:sp3d contourW="25400">
            <a:contourClr>
              <a:schemeClr val="lt1"/>
            </a:contourClr>
          </a:sp3d>
        </c:spPr>
      </c:pivotFmt>
      <c:pivotFmt>
        <c:idx val="13"/>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4"/>
        <c:spPr>
          <a:solidFill>
            <a:schemeClr val="accent6"/>
          </a:solidFill>
          <a:ln w="19050">
            <a:solidFill>
              <a:schemeClr val="lt1"/>
            </a:solidFill>
          </a:ln>
          <a:effectLst/>
          <a:sp3d contourW="25400">
            <a:contourClr>
              <a:schemeClr val="lt1"/>
            </a:contourClr>
          </a:sp3d>
        </c:spPr>
      </c:pivotFmt>
      <c:pivotFmt>
        <c:idx val="15"/>
        <c:spPr>
          <a:solidFill>
            <a:schemeClr val="accent6"/>
          </a:solidFill>
          <a:ln w="19050">
            <a:solidFill>
              <a:schemeClr val="lt1"/>
            </a:solidFill>
          </a:ln>
          <a:effectLst/>
          <a:sp3d contourW="25400">
            <a:contourClr>
              <a:schemeClr val="lt1"/>
            </a:contourClr>
          </a:sp3d>
        </c:spPr>
      </c:pivotFmt>
      <c:pivotFmt>
        <c:idx val="16"/>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7"/>
        <c:spPr>
          <a:solidFill>
            <a:schemeClr val="accent6"/>
          </a:solidFill>
          <a:ln w="19050">
            <a:solidFill>
              <a:schemeClr val="lt1"/>
            </a:solidFill>
          </a:ln>
          <a:effectLst/>
          <a:sp3d contourW="25400">
            <a:contourClr>
              <a:schemeClr val="lt1"/>
            </a:contourClr>
          </a:sp3d>
        </c:spPr>
      </c:pivotFmt>
      <c:pivotFmt>
        <c:idx val="18"/>
        <c:spPr>
          <a:solidFill>
            <a:schemeClr val="accent6"/>
          </a:solidFill>
          <a:ln w="19050">
            <a:solidFill>
              <a:schemeClr val="lt1"/>
            </a:solidFill>
          </a:ln>
          <a:effectLst/>
          <a:sp3d contourW="25400">
            <a:contourClr>
              <a:schemeClr val="lt1"/>
            </a:contourClr>
          </a:sp3d>
        </c:spPr>
      </c:pivotFmt>
      <c:pivotFmt>
        <c:idx val="19"/>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0"/>
        <c:spPr>
          <a:solidFill>
            <a:schemeClr val="accent6"/>
          </a:solidFill>
          <a:ln w="19050">
            <a:solidFill>
              <a:schemeClr val="lt1"/>
            </a:solidFill>
          </a:ln>
          <a:effectLst/>
          <a:sp3d contourW="25400">
            <a:contourClr>
              <a:schemeClr val="lt1"/>
            </a:contourClr>
          </a:sp3d>
        </c:spPr>
      </c:pivotFmt>
      <c:pivotFmt>
        <c:idx val="21"/>
        <c:spPr>
          <a:solidFill>
            <a:schemeClr val="accent6"/>
          </a:solidFill>
          <a:ln w="19050">
            <a:solidFill>
              <a:schemeClr val="lt1"/>
            </a:solidFill>
          </a:ln>
          <a:effectLst/>
          <a:sp3d contourW="25400">
            <a:contourClr>
              <a:schemeClr val="lt1"/>
            </a:contourClr>
          </a:sp3d>
        </c:spPr>
      </c:pivotFmt>
      <c:pivotFmt>
        <c:idx val="22"/>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3"/>
        <c:spPr>
          <a:solidFill>
            <a:schemeClr val="accent6"/>
          </a:solidFill>
          <a:ln w="19050">
            <a:solidFill>
              <a:schemeClr val="lt1"/>
            </a:solidFill>
          </a:ln>
          <a:effectLst/>
          <a:sp3d contourW="25400">
            <a:contourClr>
              <a:schemeClr val="lt1"/>
            </a:contourClr>
          </a:sp3d>
        </c:spPr>
      </c:pivotFmt>
      <c:pivotFmt>
        <c:idx val="24"/>
        <c:spPr>
          <a:solidFill>
            <a:schemeClr val="accent6"/>
          </a:solidFill>
          <a:ln w="19050">
            <a:solidFill>
              <a:schemeClr val="lt1"/>
            </a:solidFill>
          </a:ln>
          <a:effectLst/>
          <a:sp3d contourW="25400">
            <a:contourClr>
              <a:schemeClr val="lt1"/>
            </a:contourClr>
          </a:sp3d>
        </c:spPr>
      </c:pivotFmt>
      <c:pivotFmt>
        <c:idx val="25"/>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6"/>
        <c:spPr>
          <a:solidFill>
            <a:schemeClr val="accent6"/>
          </a:solidFill>
          <a:ln w="19050">
            <a:solidFill>
              <a:schemeClr val="lt1"/>
            </a:solidFill>
          </a:ln>
          <a:effectLst/>
          <a:sp3d contourW="25400">
            <a:contourClr>
              <a:schemeClr val="lt1"/>
            </a:contourClr>
          </a:sp3d>
        </c:spPr>
      </c:pivotFmt>
      <c:pivotFmt>
        <c:idx val="27"/>
        <c:spPr>
          <a:solidFill>
            <a:schemeClr val="accent6"/>
          </a:solidFill>
          <a:ln w="19050">
            <a:solidFill>
              <a:schemeClr val="lt1"/>
            </a:solidFill>
          </a:ln>
          <a:effectLst/>
          <a:sp3d contourW="25400">
            <a:contourClr>
              <a:schemeClr val="lt1"/>
            </a:contourClr>
          </a:sp3d>
        </c:spPr>
      </c:pivotFmt>
      <c:pivotFmt>
        <c:idx val="28"/>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9"/>
        <c:spPr>
          <a:solidFill>
            <a:schemeClr val="accent6"/>
          </a:solidFill>
          <a:ln w="19050">
            <a:solidFill>
              <a:schemeClr val="lt1"/>
            </a:solidFill>
          </a:ln>
          <a:effectLst/>
          <a:sp3d contourW="25400">
            <a:contourClr>
              <a:schemeClr val="lt1"/>
            </a:contourClr>
          </a:sp3d>
        </c:spPr>
      </c:pivotFmt>
      <c:pivotFmt>
        <c:idx val="30"/>
        <c:spPr>
          <a:solidFill>
            <a:schemeClr val="accent6"/>
          </a:solidFill>
          <a:ln w="19050">
            <a:solidFill>
              <a:schemeClr val="lt1"/>
            </a:solidFill>
          </a:ln>
          <a:effectLst/>
          <a:sp3d contourW="25400">
            <a:contourClr>
              <a:schemeClr val="lt1"/>
            </a:contourClr>
          </a:sp3d>
        </c:spPr>
      </c:pivotFmt>
      <c:pivotFmt>
        <c:idx val="31"/>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32"/>
        <c:spPr>
          <a:solidFill>
            <a:schemeClr val="accent6"/>
          </a:solidFill>
          <a:ln w="19050">
            <a:solidFill>
              <a:schemeClr val="lt1"/>
            </a:solidFill>
          </a:ln>
          <a:effectLst/>
          <a:sp3d contourW="25400">
            <a:contourClr>
              <a:schemeClr val="lt1"/>
            </a:contourClr>
          </a:sp3d>
        </c:spPr>
      </c:pivotFmt>
      <c:pivotFmt>
        <c:idx val="33"/>
        <c:spPr>
          <a:solidFill>
            <a:schemeClr val="accent6"/>
          </a:solidFill>
          <a:ln w="19050">
            <a:solidFill>
              <a:schemeClr val="lt1"/>
            </a:solidFill>
          </a:ln>
          <a:effectLst/>
          <a:sp3d contourW="25400">
            <a:contourClr>
              <a:schemeClr val="lt1"/>
            </a:contourClr>
          </a:sp3d>
        </c:spPr>
      </c:pivotFmt>
      <c:pivotFmt>
        <c:idx val="3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35"/>
        <c:spPr>
          <a:solidFill>
            <a:schemeClr val="accent6"/>
          </a:solidFill>
          <a:ln w="19050">
            <a:solidFill>
              <a:schemeClr val="lt1"/>
            </a:solidFill>
          </a:ln>
          <a:effectLst/>
          <a:sp3d contourW="25400">
            <a:contourClr>
              <a:schemeClr val="lt1"/>
            </a:contourClr>
          </a:sp3d>
        </c:spPr>
      </c:pivotFmt>
      <c:pivotFmt>
        <c:idx val="36"/>
        <c:spPr>
          <a:solidFill>
            <a:schemeClr val="accent6"/>
          </a:solidFill>
          <a:ln w="19050">
            <a:solidFill>
              <a:schemeClr val="lt1"/>
            </a:solidFill>
          </a:ln>
          <a:effectLst/>
          <a:sp3d contourW="25400">
            <a:contourClr>
              <a:schemeClr val="lt1"/>
            </a:contourClr>
          </a:sp3d>
        </c:spPr>
      </c:pivotFmt>
      <c:pivotFmt>
        <c:idx val="37"/>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38"/>
        <c:spPr>
          <a:solidFill>
            <a:schemeClr val="accent6"/>
          </a:solidFill>
          <a:ln w="19050">
            <a:solidFill>
              <a:schemeClr val="lt1"/>
            </a:solidFill>
          </a:ln>
          <a:effectLst/>
          <a:sp3d contourW="25400">
            <a:contourClr>
              <a:schemeClr val="lt1"/>
            </a:contourClr>
          </a:sp3d>
        </c:spPr>
      </c:pivotFmt>
      <c:pivotFmt>
        <c:idx val="39"/>
        <c:spPr>
          <a:solidFill>
            <a:schemeClr val="accent6"/>
          </a:solidFill>
          <a:ln w="19050">
            <a:solidFill>
              <a:schemeClr val="lt1"/>
            </a:solidFill>
          </a:ln>
          <a:effectLst/>
          <a:sp3d contourW="25400">
            <a:contourClr>
              <a:schemeClr val="lt1"/>
            </a:contourClr>
          </a:sp3d>
        </c:spPr>
      </c:pivotFmt>
      <c:pivotFmt>
        <c:idx val="40"/>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1"/>
        <c:spPr>
          <a:solidFill>
            <a:schemeClr val="accent6"/>
          </a:solidFill>
          <a:ln w="19050">
            <a:solidFill>
              <a:schemeClr val="lt1"/>
            </a:solidFill>
          </a:ln>
          <a:effectLst/>
          <a:sp3d contourW="25400">
            <a:contourClr>
              <a:schemeClr val="lt1"/>
            </a:contourClr>
          </a:sp3d>
        </c:spPr>
      </c:pivotFmt>
      <c:pivotFmt>
        <c:idx val="42"/>
        <c:spPr>
          <a:solidFill>
            <a:schemeClr val="accent6"/>
          </a:solidFill>
          <a:ln w="19050">
            <a:solidFill>
              <a:schemeClr val="lt1"/>
            </a:solidFill>
          </a:ln>
          <a:effectLst/>
          <a:sp3d contourW="25400">
            <a:contourClr>
              <a:schemeClr val="lt1"/>
            </a:contourClr>
          </a:sp3d>
        </c:spPr>
      </c:pivotFmt>
      <c:pivotFmt>
        <c:idx val="43"/>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4"/>
        <c:spPr>
          <a:solidFill>
            <a:schemeClr val="accent6"/>
          </a:solidFill>
          <a:ln w="19050">
            <a:solidFill>
              <a:schemeClr val="lt1"/>
            </a:solidFill>
          </a:ln>
          <a:effectLst/>
          <a:sp3d contourW="25400">
            <a:contourClr>
              <a:schemeClr val="lt1"/>
            </a:contourClr>
          </a:sp3d>
        </c:spPr>
      </c:pivotFmt>
      <c:pivotFmt>
        <c:idx val="45"/>
        <c:spPr>
          <a:solidFill>
            <a:schemeClr val="accent6"/>
          </a:solidFill>
          <a:ln w="19050">
            <a:solidFill>
              <a:schemeClr val="lt1"/>
            </a:solidFill>
          </a:ln>
          <a:effectLst/>
          <a:sp3d contourW="25400">
            <a:contourClr>
              <a:schemeClr val="lt1"/>
            </a:contourClr>
          </a:sp3d>
        </c:spPr>
      </c:pivotFmt>
      <c:pivotFmt>
        <c:idx val="46"/>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7"/>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8"/>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9"/>
        <c:spPr>
          <a:solidFill>
            <a:schemeClr val="accent6"/>
          </a:solidFill>
          <a:ln w="19050">
            <a:solidFill>
              <a:schemeClr val="lt1"/>
            </a:solidFill>
          </a:ln>
          <a:effectLst/>
          <a:sp3d contourW="25400">
            <a:contourClr>
              <a:schemeClr val="lt1"/>
            </a:contourClr>
          </a:sp3d>
        </c:spPr>
      </c:pivotFmt>
      <c:pivotFmt>
        <c:idx val="50"/>
        <c:spPr>
          <a:solidFill>
            <a:schemeClr val="accent6"/>
          </a:solidFill>
          <a:ln w="19050">
            <a:solidFill>
              <a:schemeClr val="lt1"/>
            </a:solidFill>
          </a:ln>
          <a:effectLst/>
          <a:sp3d contourW="25400">
            <a:contourClr>
              <a:schemeClr val="lt1"/>
            </a:contourClr>
          </a:sp3d>
        </c:spPr>
      </c:pivotFmt>
      <c:pivotFmt>
        <c:idx val="51"/>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52"/>
        <c:spPr>
          <a:solidFill>
            <a:schemeClr val="accent6"/>
          </a:solidFill>
          <a:ln w="19050">
            <a:solidFill>
              <a:schemeClr val="lt1"/>
            </a:solidFill>
          </a:ln>
          <a:effectLst/>
          <a:sp3d contourW="25400">
            <a:contourClr>
              <a:schemeClr val="lt1"/>
            </a:contourClr>
          </a:sp3d>
        </c:spPr>
      </c:pivotFmt>
      <c:pivotFmt>
        <c:idx val="53"/>
        <c:spPr>
          <a:solidFill>
            <a:schemeClr val="accent6"/>
          </a:solidFill>
          <a:ln w="19050">
            <a:solidFill>
              <a:schemeClr val="lt1"/>
            </a:solidFill>
          </a:ln>
          <a:effectLst/>
          <a:sp3d contourW="25400">
            <a:contourClr>
              <a:schemeClr val="lt1"/>
            </a:contourClr>
          </a:sp3d>
        </c:spPr>
      </c:pivotFmt>
      <c:pivotFmt>
        <c:idx val="54"/>
        <c:spPr>
          <a:solidFill>
            <a:schemeClr val="accent6"/>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55"/>
        <c:spPr>
          <a:solidFill>
            <a:schemeClr val="accent6"/>
          </a:solidFill>
          <a:ln w="25400">
            <a:solidFill>
              <a:schemeClr val="lt1"/>
            </a:solidFill>
          </a:ln>
          <a:effectLst/>
          <a:sp3d contourW="25400">
            <a:contourClr>
              <a:schemeClr val="lt1"/>
            </a:contourClr>
          </a:sp3d>
        </c:spPr>
      </c:pivotFmt>
      <c:pivotFmt>
        <c:idx val="56"/>
        <c:spPr>
          <a:solidFill>
            <a:schemeClr val="accent6"/>
          </a:solidFill>
          <a:ln w="25400">
            <a:solidFill>
              <a:schemeClr val="lt1"/>
            </a:solidFill>
          </a:ln>
          <a:effectLst/>
          <a:sp3d contourW="25400">
            <a:contourClr>
              <a:schemeClr val="lt1"/>
            </a:contourClr>
          </a:sp3d>
        </c:spPr>
      </c:pivotFmt>
      <c:pivotFmt>
        <c:idx val="57"/>
        <c:spPr>
          <a:solidFill>
            <a:schemeClr val="accent6"/>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58"/>
        <c:spPr>
          <a:solidFill>
            <a:schemeClr val="accent6"/>
          </a:solidFill>
          <a:ln w="25400">
            <a:solidFill>
              <a:schemeClr val="lt1"/>
            </a:solidFill>
          </a:ln>
          <a:effectLst/>
          <a:sp3d contourW="25400">
            <a:contourClr>
              <a:schemeClr val="lt1"/>
            </a:contourClr>
          </a:sp3d>
        </c:spPr>
      </c:pivotFmt>
      <c:pivotFmt>
        <c:idx val="59"/>
        <c:spPr>
          <a:solidFill>
            <a:schemeClr val="accent6"/>
          </a:solidFill>
          <a:ln w="25400">
            <a:solidFill>
              <a:schemeClr val="lt1"/>
            </a:solidFill>
          </a:ln>
          <a:effectLst/>
          <a:sp3d contourW="25400">
            <a:contourClr>
              <a:schemeClr val="lt1"/>
            </a:contourClr>
          </a:sp3d>
        </c:spPr>
      </c:pivotFmt>
    </c:pivotFmts>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 Materialización'!$B$13</c:f>
              <c:strCache>
                <c:ptCount val="1"/>
                <c:pt idx="0">
                  <c:v>No Riesgos Identificados</c:v>
                </c:pt>
              </c:strCache>
            </c:strRef>
          </c:tx>
          <c:dPt>
            <c:idx val="0"/>
            <c:bubble3D val="0"/>
            <c:spPr>
              <a:solidFill>
                <a:schemeClr val="accent6">
                  <a:shade val="76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1-1C37-4FA9-9068-C2F6EDE1842A}"/>
              </c:ext>
            </c:extLst>
          </c:dPt>
          <c:dPt>
            <c:idx val="1"/>
            <c:bubble3D val="0"/>
            <c:spPr>
              <a:solidFill>
                <a:schemeClr val="accent6">
                  <a:tint val="77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3-1C37-4FA9-9068-C2F6EDE1842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'Analisis Materialización'!$A$14:$A$16</c:f>
              <c:strCache>
                <c:ptCount val="2"/>
                <c:pt idx="0">
                  <c:v>Fuerte</c:v>
                </c:pt>
                <c:pt idx="1">
                  <c:v>Moderado</c:v>
                </c:pt>
              </c:strCache>
            </c:strRef>
          </c:cat>
          <c:val>
            <c:numRef>
              <c:f>'Analisis Materialización'!$B$14:$B$16</c:f>
              <c:numCache>
                <c:formatCode>General</c:formatCode>
                <c:ptCount val="2"/>
                <c:pt idx="0">
                  <c:v>47</c:v>
                </c:pt>
                <c:pt idx="1">
                  <c:v>5</c:v>
                </c:pt>
              </c:numCache>
            </c:numRef>
          </c:val>
          <c:extLst>
            <c:ext xmlns:c16="http://schemas.microsoft.com/office/drawing/2014/chart" uri="{C3380CC4-5D6E-409C-BE32-E72D297353CC}">
              <c16:uniqueId val="{00000004-1C37-4FA9-9068-C2F6EDE1842A}"/>
            </c:ext>
          </c:extLst>
        </c:ser>
        <c:ser>
          <c:idx val="1"/>
          <c:order val="1"/>
          <c:tx>
            <c:strRef>
              <c:f>'Analisis Materialización'!$C$13</c:f>
              <c:strCache>
                <c:ptCount val="1"/>
                <c:pt idx="0">
                  <c:v>%</c:v>
                </c:pt>
              </c:strCache>
            </c:strRef>
          </c:tx>
          <c:dPt>
            <c:idx val="0"/>
            <c:bubble3D val="0"/>
            <c:spPr>
              <a:solidFill>
                <a:schemeClr val="accent6">
                  <a:shade val="76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6-1C37-4FA9-9068-C2F6EDE1842A}"/>
              </c:ext>
            </c:extLst>
          </c:dPt>
          <c:dPt>
            <c:idx val="1"/>
            <c:bubble3D val="0"/>
            <c:spPr>
              <a:solidFill>
                <a:schemeClr val="accent6">
                  <a:tint val="77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8-1C37-4FA9-9068-C2F6EDE1842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'Analisis Materialización'!$A$14:$A$16</c:f>
              <c:strCache>
                <c:ptCount val="2"/>
                <c:pt idx="0">
                  <c:v>Fuerte</c:v>
                </c:pt>
                <c:pt idx="1">
                  <c:v>Moderado</c:v>
                </c:pt>
              </c:strCache>
            </c:strRef>
          </c:cat>
          <c:val>
            <c:numRef>
              <c:f>'Analisis Materialización'!$C$14:$C$16</c:f>
              <c:numCache>
                <c:formatCode>0.00%</c:formatCode>
                <c:ptCount val="2"/>
                <c:pt idx="0">
                  <c:v>0.90485695276114442</c:v>
                </c:pt>
                <c:pt idx="1">
                  <c:v>9.5143047238855624E-2</c:v>
                </c:pt>
              </c:numCache>
            </c:numRef>
          </c:val>
          <c:extLst>
            <c:ext xmlns:c16="http://schemas.microsoft.com/office/drawing/2014/chart" uri="{C3380CC4-5D6E-409C-BE32-E72D297353CC}">
              <c16:uniqueId val="{00000009-1C37-4FA9-9068-C2F6EDE1842A}"/>
            </c:ext>
          </c:extLst>
        </c:ser>
        <c:dLbls>
          <c:showLegendKey val="0"/>
          <c:showVal val="0"/>
          <c:showCatName val="1"/>
          <c:showSerName val="0"/>
          <c:showPercent val="1"/>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pivotSource>
    <c:name>[Matriz de Riesgos - CONTE AÑO 2025 actualizada mayo.xlsx]Analisis Materialización!TablaDinámica8</c:name>
    <c:fmtId val="28"/>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Mateialización de Riesgos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ivotFmts>
      <c:pivotFmt>
        <c:idx val="0"/>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
        <c:spPr>
          <a:solidFill>
            <a:schemeClr val="accent6"/>
          </a:solidFill>
          <a:ln w="19050">
            <a:solidFill>
              <a:schemeClr val="lt1"/>
            </a:solidFill>
          </a:ln>
          <a:effectLst/>
          <a:sp3d contourW="25400">
            <a:contourClr>
              <a:schemeClr val="lt1"/>
            </a:contourClr>
          </a:sp3d>
        </c:spPr>
      </c:pivotFmt>
      <c:pivotFmt>
        <c:idx val="3"/>
        <c:spPr>
          <a:solidFill>
            <a:schemeClr val="accent6"/>
          </a:solidFill>
          <a:ln w="19050">
            <a:solidFill>
              <a:schemeClr val="lt1"/>
            </a:solidFill>
          </a:ln>
          <a:effectLst/>
          <a:sp3d contourW="25400">
            <a:contourClr>
              <a:schemeClr val="lt1"/>
            </a:contourClr>
          </a:sp3d>
        </c:spPr>
      </c:pivotFmt>
      <c:pivotFmt>
        <c:idx val="4"/>
        <c:spPr>
          <a:solidFill>
            <a:schemeClr val="accent6"/>
          </a:solidFill>
          <a:ln w="19050">
            <a:solidFill>
              <a:schemeClr val="lt1"/>
            </a:solidFill>
          </a:ln>
          <a:effectLst/>
          <a:sp3d contourW="25400">
            <a:contourClr>
              <a:schemeClr val="lt1"/>
            </a:contourClr>
          </a:sp3d>
        </c:spPr>
      </c:pivotFmt>
      <c:pivotFmt>
        <c:idx val="5"/>
        <c:spPr>
          <a:solidFill>
            <a:schemeClr val="accent6"/>
          </a:solidFill>
          <a:ln w="19050">
            <a:solidFill>
              <a:schemeClr val="lt1"/>
            </a:solidFill>
          </a:ln>
          <a:effectLst/>
          <a:sp3d contourW="25400">
            <a:contourClr>
              <a:schemeClr val="lt1"/>
            </a:contourClr>
          </a:sp3d>
        </c:spPr>
      </c:pivotFmt>
      <c:pivotFmt>
        <c:idx val="6"/>
        <c:spPr>
          <a:solidFill>
            <a:schemeClr val="accent6"/>
          </a:solidFill>
          <a:ln w="19050">
            <a:solidFill>
              <a:schemeClr val="lt1"/>
            </a:solidFill>
          </a:ln>
          <a:effectLst/>
          <a:sp3d contourW="25400">
            <a:contourClr>
              <a:schemeClr val="lt1"/>
            </a:contourClr>
          </a:sp3d>
        </c:spPr>
      </c:pivotFmt>
      <c:pivotFmt>
        <c:idx val="7"/>
        <c:spPr>
          <a:solidFill>
            <a:schemeClr val="accent6"/>
          </a:solidFill>
          <a:ln w="19050">
            <a:solidFill>
              <a:schemeClr val="lt1"/>
            </a:solidFill>
          </a:ln>
          <a:effectLst/>
          <a:sp3d contourW="25400">
            <a:contourClr>
              <a:schemeClr val="lt1"/>
            </a:contourClr>
          </a:sp3d>
        </c:spPr>
      </c:pivotFmt>
      <c:pivotFmt>
        <c:idx val="8"/>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9"/>
        <c:spPr>
          <a:solidFill>
            <a:schemeClr val="accent6"/>
          </a:solidFill>
          <a:ln w="19050">
            <a:solidFill>
              <a:schemeClr val="lt1"/>
            </a:solidFill>
          </a:ln>
          <a:effectLst/>
          <a:sp3d contourW="25400">
            <a:contourClr>
              <a:schemeClr val="lt1"/>
            </a:contourClr>
          </a:sp3d>
        </c:spPr>
      </c:pivotFmt>
      <c:pivotFmt>
        <c:idx val="10"/>
        <c:spPr>
          <a:solidFill>
            <a:schemeClr val="accent6"/>
          </a:solidFill>
          <a:ln w="19050">
            <a:solidFill>
              <a:schemeClr val="lt1"/>
            </a:solidFill>
          </a:ln>
          <a:effectLst/>
          <a:sp3d contourW="25400">
            <a:contourClr>
              <a:schemeClr val="lt1"/>
            </a:contourClr>
          </a:sp3d>
        </c:spPr>
      </c:pivotFmt>
      <c:pivotFmt>
        <c:idx val="11"/>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2"/>
        <c:spPr>
          <a:solidFill>
            <a:schemeClr val="accent6"/>
          </a:solidFill>
          <a:ln w="19050">
            <a:solidFill>
              <a:schemeClr val="lt1"/>
            </a:solidFill>
          </a:ln>
          <a:effectLst/>
          <a:sp3d contourW="25400">
            <a:contourClr>
              <a:schemeClr val="lt1"/>
            </a:contourClr>
          </a:sp3d>
        </c:spPr>
      </c:pivotFmt>
      <c:pivotFmt>
        <c:idx val="13"/>
        <c:spPr>
          <a:solidFill>
            <a:schemeClr val="accent6"/>
          </a:solidFill>
          <a:ln w="19050">
            <a:solidFill>
              <a:schemeClr val="lt1"/>
            </a:solidFill>
          </a:ln>
          <a:effectLst/>
          <a:sp3d contourW="25400">
            <a:contourClr>
              <a:schemeClr val="lt1"/>
            </a:contourClr>
          </a:sp3d>
        </c:spPr>
      </c:pivotFmt>
      <c:pivotFmt>
        <c:idx val="1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5"/>
        <c:spPr>
          <a:solidFill>
            <a:schemeClr val="accent6"/>
          </a:solidFill>
          <a:ln w="19050">
            <a:solidFill>
              <a:schemeClr val="lt1"/>
            </a:solidFill>
          </a:ln>
          <a:effectLst/>
          <a:sp3d contourW="25400">
            <a:contourClr>
              <a:schemeClr val="lt1"/>
            </a:contourClr>
          </a:sp3d>
        </c:spPr>
      </c:pivotFmt>
      <c:pivotFmt>
        <c:idx val="16"/>
        <c:spPr>
          <a:solidFill>
            <a:schemeClr val="accent6"/>
          </a:solidFill>
          <a:ln w="19050">
            <a:solidFill>
              <a:schemeClr val="lt1"/>
            </a:solidFill>
          </a:ln>
          <a:effectLst/>
          <a:sp3d contourW="25400">
            <a:contourClr>
              <a:schemeClr val="lt1"/>
            </a:contourClr>
          </a:sp3d>
        </c:spPr>
      </c:pivotFmt>
      <c:pivotFmt>
        <c:idx val="17"/>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18"/>
        <c:spPr>
          <a:solidFill>
            <a:schemeClr val="accent6"/>
          </a:solidFill>
          <a:ln w="19050">
            <a:solidFill>
              <a:schemeClr val="lt1"/>
            </a:solidFill>
          </a:ln>
          <a:effectLst/>
          <a:sp3d contourW="25400">
            <a:contourClr>
              <a:schemeClr val="lt1"/>
            </a:contourClr>
          </a:sp3d>
        </c:spPr>
      </c:pivotFmt>
      <c:pivotFmt>
        <c:idx val="19"/>
        <c:spPr>
          <a:solidFill>
            <a:schemeClr val="accent6"/>
          </a:solidFill>
          <a:ln w="19050">
            <a:solidFill>
              <a:schemeClr val="lt1"/>
            </a:solidFill>
          </a:ln>
          <a:effectLst/>
          <a:sp3d contourW="25400">
            <a:contourClr>
              <a:schemeClr val="lt1"/>
            </a:contourClr>
          </a:sp3d>
        </c:spPr>
      </c:pivotFmt>
      <c:pivotFmt>
        <c:idx val="20"/>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1"/>
        <c:spPr>
          <a:solidFill>
            <a:schemeClr val="accent6"/>
          </a:solidFill>
          <a:ln w="19050">
            <a:solidFill>
              <a:schemeClr val="lt1"/>
            </a:solidFill>
          </a:ln>
          <a:effectLst/>
          <a:sp3d contourW="25400">
            <a:contourClr>
              <a:schemeClr val="lt1"/>
            </a:contourClr>
          </a:sp3d>
        </c:spPr>
      </c:pivotFmt>
      <c:pivotFmt>
        <c:idx val="22"/>
        <c:spPr>
          <a:solidFill>
            <a:schemeClr val="accent6"/>
          </a:solidFill>
          <a:ln w="19050">
            <a:solidFill>
              <a:schemeClr val="lt1"/>
            </a:solidFill>
          </a:ln>
          <a:effectLst/>
          <a:sp3d contourW="25400">
            <a:contourClr>
              <a:schemeClr val="lt1"/>
            </a:contourClr>
          </a:sp3d>
        </c:spPr>
      </c:pivotFmt>
      <c:pivotFmt>
        <c:idx val="23"/>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4"/>
        <c:spPr>
          <a:solidFill>
            <a:schemeClr val="accent6"/>
          </a:solidFill>
          <a:ln w="19050">
            <a:solidFill>
              <a:schemeClr val="lt1"/>
            </a:solidFill>
          </a:ln>
          <a:effectLst/>
          <a:sp3d contourW="25400">
            <a:contourClr>
              <a:schemeClr val="lt1"/>
            </a:contourClr>
          </a:sp3d>
        </c:spPr>
      </c:pivotFmt>
      <c:pivotFmt>
        <c:idx val="25"/>
        <c:spPr>
          <a:solidFill>
            <a:schemeClr val="accent6"/>
          </a:solidFill>
          <a:ln w="19050">
            <a:solidFill>
              <a:schemeClr val="lt1"/>
            </a:solidFill>
          </a:ln>
          <a:effectLst/>
          <a:sp3d contourW="25400">
            <a:contourClr>
              <a:schemeClr val="lt1"/>
            </a:contourClr>
          </a:sp3d>
        </c:spPr>
      </c:pivotFmt>
      <c:pivotFmt>
        <c:idx val="26"/>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27"/>
        <c:spPr>
          <a:solidFill>
            <a:schemeClr val="accent6"/>
          </a:solidFill>
          <a:ln w="19050">
            <a:solidFill>
              <a:schemeClr val="lt1"/>
            </a:solidFill>
          </a:ln>
          <a:effectLst/>
          <a:sp3d contourW="25400">
            <a:contourClr>
              <a:schemeClr val="lt1"/>
            </a:contourClr>
          </a:sp3d>
        </c:spPr>
      </c:pivotFmt>
      <c:pivotFmt>
        <c:idx val="28"/>
        <c:spPr>
          <a:solidFill>
            <a:schemeClr val="accent6"/>
          </a:solidFill>
          <a:ln w="19050">
            <a:solidFill>
              <a:schemeClr val="lt1"/>
            </a:solidFill>
          </a:ln>
          <a:effectLst/>
          <a:sp3d contourW="25400">
            <a:contourClr>
              <a:schemeClr val="lt1"/>
            </a:contourClr>
          </a:sp3d>
        </c:spPr>
      </c:pivotFmt>
      <c:pivotFmt>
        <c:idx val="29"/>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30"/>
        <c:spPr>
          <a:solidFill>
            <a:schemeClr val="accent6"/>
          </a:solidFill>
          <a:ln w="19050">
            <a:solidFill>
              <a:schemeClr val="lt1"/>
            </a:solidFill>
          </a:ln>
          <a:effectLst/>
          <a:sp3d contourW="25400">
            <a:contourClr>
              <a:schemeClr val="lt1"/>
            </a:contourClr>
          </a:sp3d>
        </c:spPr>
      </c:pivotFmt>
      <c:pivotFmt>
        <c:idx val="31"/>
        <c:spPr>
          <a:solidFill>
            <a:schemeClr val="accent6"/>
          </a:solidFill>
          <a:ln w="19050">
            <a:solidFill>
              <a:schemeClr val="lt1"/>
            </a:solidFill>
          </a:ln>
          <a:effectLst/>
          <a:sp3d contourW="25400">
            <a:contourClr>
              <a:schemeClr val="lt1"/>
            </a:contourClr>
          </a:sp3d>
        </c:spPr>
      </c:pivotFmt>
      <c:pivotFmt>
        <c:idx val="32"/>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33"/>
        <c:spPr>
          <a:solidFill>
            <a:schemeClr val="accent6"/>
          </a:solidFill>
          <a:ln w="19050">
            <a:solidFill>
              <a:schemeClr val="lt1"/>
            </a:solidFill>
          </a:ln>
          <a:effectLst/>
          <a:sp3d contourW="25400">
            <a:contourClr>
              <a:schemeClr val="lt1"/>
            </a:contourClr>
          </a:sp3d>
        </c:spPr>
      </c:pivotFmt>
      <c:pivotFmt>
        <c:idx val="34"/>
        <c:spPr>
          <a:solidFill>
            <a:schemeClr val="accent6"/>
          </a:solidFill>
          <a:ln w="19050">
            <a:solidFill>
              <a:schemeClr val="lt1"/>
            </a:solidFill>
          </a:ln>
          <a:effectLst/>
          <a:sp3d contourW="25400">
            <a:contourClr>
              <a:schemeClr val="lt1"/>
            </a:contourClr>
          </a:sp3d>
        </c:spPr>
      </c:pivotFmt>
      <c:pivotFmt>
        <c:idx val="35"/>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36"/>
        <c:spPr>
          <a:solidFill>
            <a:schemeClr val="accent6"/>
          </a:solidFill>
          <a:ln w="19050">
            <a:solidFill>
              <a:schemeClr val="lt1"/>
            </a:solidFill>
          </a:ln>
          <a:effectLst/>
          <a:sp3d contourW="25400">
            <a:contourClr>
              <a:schemeClr val="lt1"/>
            </a:contourClr>
          </a:sp3d>
        </c:spPr>
      </c:pivotFmt>
      <c:pivotFmt>
        <c:idx val="37"/>
        <c:spPr>
          <a:solidFill>
            <a:schemeClr val="accent6"/>
          </a:solidFill>
          <a:ln w="19050">
            <a:solidFill>
              <a:schemeClr val="lt1"/>
            </a:solidFill>
          </a:ln>
          <a:effectLst/>
          <a:sp3d contourW="25400">
            <a:contourClr>
              <a:schemeClr val="lt1"/>
            </a:contourClr>
          </a:sp3d>
        </c:spPr>
      </c:pivotFmt>
      <c:pivotFmt>
        <c:idx val="38"/>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39"/>
        <c:spPr>
          <a:solidFill>
            <a:schemeClr val="accent6"/>
          </a:solidFill>
          <a:ln w="19050">
            <a:solidFill>
              <a:schemeClr val="lt1"/>
            </a:solidFill>
          </a:ln>
          <a:effectLst/>
          <a:sp3d contourW="25400">
            <a:contourClr>
              <a:schemeClr val="lt1"/>
            </a:contourClr>
          </a:sp3d>
        </c:spPr>
      </c:pivotFmt>
      <c:pivotFmt>
        <c:idx val="40"/>
        <c:spPr>
          <a:solidFill>
            <a:schemeClr val="accent6"/>
          </a:solidFill>
          <a:ln w="19050">
            <a:solidFill>
              <a:schemeClr val="lt1"/>
            </a:solidFill>
          </a:ln>
          <a:effectLst/>
          <a:sp3d contourW="25400">
            <a:contourClr>
              <a:schemeClr val="lt1"/>
            </a:contourClr>
          </a:sp3d>
        </c:spPr>
      </c:pivotFmt>
      <c:pivotFmt>
        <c:idx val="41"/>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2"/>
        <c:spPr>
          <a:solidFill>
            <a:schemeClr val="accent6"/>
          </a:solidFill>
          <a:ln w="19050">
            <a:solidFill>
              <a:schemeClr val="lt1"/>
            </a:solidFill>
          </a:ln>
          <a:effectLst/>
          <a:sp3d contourW="25400">
            <a:contourClr>
              <a:schemeClr val="lt1"/>
            </a:contourClr>
          </a:sp3d>
        </c:spPr>
      </c:pivotFmt>
      <c:pivotFmt>
        <c:idx val="43"/>
        <c:spPr>
          <a:solidFill>
            <a:schemeClr val="accent6"/>
          </a:solidFill>
          <a:ln w="19050">
            <a:solidFill>
              <a:schemeClr val="lt1"/>
            </a:solidFill>
          </a:ln>
          <a:effectLst/>
          <a:sp3d contourW="25400">
            <a:contourClr>
              <a:schemeClr val="lt1"/>
            </a:contourClr>
          </a:sp3d>
        </c:spPr>
      </c:pivotFmt>
      <c:pivotFmt>
        <c:idx val="44"/>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5"/>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6"/>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47"/>
        <c:spPr>
          <a:solidFill>
            <a:schemeClr val="accent6"/>
          </a:solidFill>
          <a:ln w="19050">
            <a:solidFill>
              <a:schemeClr val="lt1"/>
            </a:solidFill>
          </a:ln>
          <a:effectLst/>
          <a:sp3d contourW="25400">
            <a:contourClr>
              <a:schemeClr val="lt1"/>
            </a:contourClr>
          </a:sp3d>
        </c:spPr>
      </c:pivotFmt>
      <c:pivotFmt>
        <c:idx val="48"/>
        <c:spPr>
          <a:solidFill>
            <a:schemeClr val="accent6"/>
          </a:solidFill>
          <a:ln w="19050">
            <a:solidFill>
              <a:schemeClr val="lt1"/>
            </a:solidFill>
          </a:ln>
          <a:effectLst/>
          <a:sp3d contourW="25400">
            <a:contourClr>
              <a:schemeClr val="lt1"/>
            </a:contourClr>
          </a:sp3d>
        </c:spPr>
      </c:pivotFmt>
      <c:pivotFmt>
        <c:idx val="49"/>
        <c:spPr>
          <a:solidFill>
            <a:schemeClr val="accent6"/>
          </a:solidFill>
          <a:ln w="1905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50"/>
        <c:spPr>
          <a:solidFill>
            <a:schemeClr val="accent6"/>
          </a:solidFill>
          <a:ln w="19050">
            <a:solidFill>
              <a:schemeClr val="lt1"/>
            </a:solidFill>
          </a:ln>
          <a:effectLst/>
          <a:sp3d contourW="25400">
            <a:contourClr>
              <a:schemeClr val="lt1"/>
            </a:contourClr>
          </a:sp3d>
        </c:spPr>
      </c:pivotFmt>
      <c:pivotFmt>
        <c:idx val="51"/>
        <c:spPr>
          <a:solidFill>
            <a:schemeClr val="accent6"/>
          </a:solidFill>
          <a:ln w="19050">
            <a:solidFill>
              <a:schemeClr val="lt1"/>
            </a:solidFill>
          </a:ln>
          <a:effectLst/>
          <a:sp3d contourW="25400">
            <a:contourClr>
              <a:schemeClr val="lt1"/>
            </a:contourClr>
          </a:sp3d>
        </c:spPr>
      </c:pivotFmt>
      <c:pivotFmt>
        <c:idx val="52"/>
        <c:spPr>
          <a:solidFill>
            <a:schemeClr val="accent6"/>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53"/>
        <c:spPr>
          <a:solidFill>
            <a:schemeClr val="accent6"/>
          </a:solidFill>
          <a:ln w="25400">
            <a:solidFill>
              <a:schemeClr val="lt1"/>
            </a:solidFill>
          </a:ln>
          <a:effectLst/>
          <a:sp3d contourW="25400">
            <a:contourClr>
              <a:schemeClr val="lt1"/>
            </a:contourClr>
          </a:sp3d>
        </c:spPr>
      </c:pivotFmt>
      <c:pivotFmt>
        <c:idx val="54"/>
        <c:spPr>
          <a:solidFill>
            <a:schemeClr val="accent6"/>
          </a:solidFill>
          <a:ln w="25400">
            <a:solidFill>
              <a:schemeClr val="lt1"/>
            </a:solidFill>
          </a:ln>
          <a:effectLst/>
          <a:sp3d contourW="25400">
            <a:contourClr>
              <a:schemeClr val="lt1"/>
            </a:contourClr>
          </a:sp3d>
        </c:spPr>
      </c:pivotFmt>
      <c:pivotFmt>
        <c:idx val="55"/>
        <c:spPr>
          <a:solidFill>
            <a:schemeClr val="accent6"/>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extLst>
            <c:ext xmlns:c15="http://schemas.microsoft.com/office/drawing/2012/chart" uri="{CE6537A1-D6FC-4f65-9D91-7224C49458BB}"/>
          </c:extLst>
        </c:dLbl>
      </c:pivotFmt>
      <c:pivotFmt>
        <c:idx val="56"/>
        <c:spPr>
          <a:solidFill>
            <a:schemeClr val="accent6"/>
          </a:solidFill>
          <a:ln w="25400">
            <a:solidFill>
              <a:schemeClr val="lt1"/>
            </a:solidFill>
          </a:ln>
          <a:effectLst/>
          <a:sp3d contourW="25400">
            <a:contourClr>
              <a:schemeClr val="lt1"/>
            </a:contourClr>
          </a:sp3d>
        </c:spPr>
      </c:pivotFmt>
      <c:pivotFmt>
        <c:idx val="57"/>
        <c:spPr>
          <a:solidFill>
            <a:schemeClr val="accent6"/>
          </a:solidFill>
          <a:ln w="25400">
            <a:solidFill>
              <a:schemeClr val="lt1"/>
            </a:solidFill>
          </a:ln>
          <a:effectLst/>
          <a:sp3d contourW="25400">
            <a:contourClr>
              <a:schemeClr val="lt1"/>
            </a:contourClr>
          </a:sp3d>
        </c:spPr>
      </c:pivotFmt>
    </c:pivotFmts>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0138888888888889"/>
          <c:y val="0.31141878098571008"/>
          <c:w val="0.81388888888888888"/>
          <c:h val="0.50720873432487601"/>
        </c:manualLayout>
      </c:layout>
      <c:pie3DChart>
        <c:varyColors val="1"/>
        <c:ser>
          <c:idx val="0"/>
          <c:order val="0"/>
          <c:tx>
            <c:strRef>
              <c:f>'Analisis Materialización'!$B$22</c:f>
              <c:strCache>
                <c:ptCount val="1"/>
                <c:pt idx="0">
                  <c:v>No de Riesgos Identificados</c:v>
                </c:pt>
              </c:strCache>
            </c:strRef>
          </c:tx>
          <c:dPt>
            <c:idx val="0"/>
            <c:bubble3D val="0"/>
            <c:spPr>
              <a:solidFill>
                <a:schemeClr val="accent6">
                  <a:shade val="76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1-1EE1-419B-90FA-DB4039BA5E22}"/>
              </c:ext>
            </c:extLst>
          </c:dPt>
          <c:dPt>
            <c:idx val="1"/>
            <c:bubble3D val="0"/>
            <c:spPr>
              <a:solidFill>
                <a:schemeClr val="accent6">
                  <a:tint val="77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3-1EE1-419B-90FA-DB4039BA5E22}"/>
              </c:ext>
            </c:extLst>
          </c:dPt>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'Analisis Materialización'!$A$23:$A$25</c:f>
              <c:strCache>
                <c:ptCount val="2"/>
                <c:pt idx="0">
                  <c:v>NO</c:v>
                </c:pt>
                <c:pt idx="1">
                  <c:v>SI</c:v>
                </c:pt>
              </c:strCache>
            </c:strRef>
          </c:cat>
          <c:val>
            <c:numRef>
              <c:f>'Analisis Materialización'!$B$23:$B$25</c:f>
              <c:numCache>
                <c:formatCode>General</c:formatCode>
                <c:ptCount val="2"/>
                <c:pt idx="0">
                  <c:v>50</c:v>
                </c:pt>
                <c:pt idx="1">
                  <c:v>6</c:v>
                </c:pt>
              </c:numCache>
            </c:numRef>
          </c:val>
          <c:extLst>
            <c:ext xmlns:c16="http://schemas.microsoft.com/office/drawing/2014/chart" uri="{C3380CC4-5D6E-409C-BE32-E72D297353CC}">
              <c16:uniqueId val="{00000004-1EE1-419B-90FA-DB4039BA5E22}"/>
            </c:ext>
          </c:extLst>
        </c:ser>
        <c:ser>
          <c:idx val="1"/>
          <c:order val="1"/>
          <c:tx>
            <c:strRef>
              <c:f>'Analisis Materialización'!$C$22</c:f>
              <c:strCache>
                <c:ptCount val="1"/>
                <c:pt idx="0">
                  <c:v>%</c:v>
                </c:pt>
              </c:strCache>
            </c:strRef>
          </c:tx>
          <c:dPt>
            <c:idx val="0"/>
            <c:bubble3D val="0"/>
            <c:spPr>
              <a:solidFill>
                <a:schemeClr val="accent6">
                  <a:shade val="76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6-1EE1-419B-90FA-DB4039BA5E22}"/>
              </c:ext>
            </c:extLst>
          </c:dPt>
          <c:dPt>
            <c:idx val="1"/>
            <c:bubble3D val="0"/>
            <c:spPr>
              <a:solidFill>
                <a:schemeClr val="accent6">
                  <a:tint val="77000"/>
                </a:schemeClr>
              </a:solidFill>
              <a:ln w="25400">
                <a:solidFill>
                  <a:schemeClr val="lt1"/>
                </a:solidFill>
              </a:ln>
              <a:effectLst/>
              <a:sp3d contourW="25400">
                <a:contourClr>
                  <a:schemeClr val="lt1"/>
                </a:contourClr>
              </a:sp3d>
            </c:spPr>
            <c:extLst>
              <c:ext xmlns:c16="http://schemas.microsoft.com/office/drawing/2014/chart" uri="{C3380CC4-5D6E-409C-BE32-E72D297353CC}">
                <c16:uniqueId val="{00000008-1EE1-419B-90FA-DB4039BA5E2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'Analisis Materialización'!$A$23:$A$25</c:f>
              <c:strCache>
                <c:ptCount val="2"/>
                <c:pt idx="0">
                  <c:v>NO</c:v>
                </c:pt>
                <c:pt idx="1">
                  <c:v>SI</c:v>
                </c:pt>
              </c:strCache>
            </c:strRef>
          </c:cat>
          <c:val>
            <c:numRef>
              <c:f>'Analisis Materialización'!$C$23:$C$25</c:f>
              <c:numCache>
                <c:formatCode>0.00%</c:formatCode>
                <c:ptCount val="2"/>
                <c:pt idx="0">
                  <c:v>0.87969924812030076</c:v>
                </c:pt>
                <c:pt idx="1">
                  <c:v>0.12030075187969924</c:v>
                </c:pt>
              </c:numCache>
            </c:numRef>
          </c:val>
          <c:extLst>
            <c:ext xmlns:c16="http://schemas.microsoft.com/office/drawing/2014/chart" uri="{C3380CC4-5D6E-409C-BE32-E72D297353CC}">
              <c16:uniqueId val="{00000009-1EE1-419B-90FA-DB4039BA5E22}"/>
            </c:ext>
          </c:extLst>
        </c:ser>
        <c:dLbls>
          <c:showLegendKey val="0"/>
          <c:showVal val="0"/>
          <c:showCatName val="1"/>
          <c:showSerName val="0"/>
          <c:showPercent val="1"/>
          <c:showBubbleSize val="0"/>
          <c:showLeaderLines val="1"/>
        </c:dLbls>
      </c:pie3D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8"/>
    </mc:Choice>
    <mc:Fallback>
      <c:style val="8"/>
    </mc:Fallback>
  </mc:AlternateContent>
  <c:pivotSource>
    <c:name>[Matriz de Riesgos - CONTE AÑO 2025 actualizada mayo.xlsx]Analisis Materialización!TablaDinámica1</c:name>
    <c:fmtId val="2"/>
  </c:pivotSource>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b="1"/>
              <a:t>Riesgos Materializados</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CO"/>
        </a:p>
      </c:txPr>
    </c:title>
    <c:autoTitleDeleted val="0"/>
    <c:pivotFmts>
      <c:pivotFmt>
        <c:idx val="0"/>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6"/>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5.8928258967629044E-2"/>
          <c:y val="7.407407407407407E-2"/>
          <c:w val="0.8966272965879265"/>
          <c:h val="0.79081802274715662"/>
        </c:manualLayout>
      </c:layout>
      <c:barChart>
        <c:barDir val="col"/>
        <c:grouping val="clustered"/>
        <c:varyColors val="0"/>
        <c:ser>
          <c:idx val="0"/>
          <c:order val="0"/>
          <c:tx>
            <c:strRef>
              <c:f>'Analisis Materialización'!$B$31</c:f>
              <c:strCache>
                <c:ptCount val="1"/>
                <c:pt idx="0">
                  <c:v>Total</c:v>
                </c:pt>
              </c:strCache>
            </c:strRef>
          </c:tx>
          <c:spPr>
            <a:solidFill>
              <a:schemeClr val="accent6"/>
            </a:solidFill>
            <a:ln>
              <a:noFill/>
            </a:ln>
            <a:effectLst/>
          </c:spPr>
          <c:invertIfNegative val="0"/>
          <c:cat>
            <c:strRef>
              <c:f>'Analisis Materialización'!$A$32:$A$36</c:f>
              <c:strCache>
                <c:ptCount val="4"/>
                <c:pt idx="0">
                  <c:v>Todos los procesos</c:v>
                </c:pt>
                <c:pt idx="1">
                  <c:v>Producción de matriculas</c:v>
                </c:pt>
                <c:pt idx="2">
                  <c:v>Control y Mejora Continua</c:v>
                </c:pt>
                <c:pt idx="3">
                  <c:v>Fomento Educativo</c:v>
                </c:pt>
              </c:strCache>
            </c:strRef>
          </c:cat>
          <c:val>
            <c:numRef>
              <c:f>'Analisis Materialización'!$B$32:$B$36</c:f>
              <c:numCache>
                <c:formatCode>General</c:formatCode>
                <c:ptCount val="4"/>
                <c:pt idx="0">
                  <c:v>2</c:v>
                </c:pt>
                <c:pt idx="1">
                  <c:v>2</c:v>
                </c:pt>
                <c:pt idx="2">
                  <c:v>1</c:v>
                </c:pt>
                <c:pt idx="3">
                  <c:v>1</c:v>
                </c:pt>
              </c:numCache>
            </c:numRef>
          </c:val>
          <c:extLst>
            <c:ext xmlns:c16="http://schemas.microsoft.com/office/drawing/2014/chart" uri="{C3380CC4-5D6E-409C-BE32-E72D297353CC}">
              <c16:uniqueId val="{00000000-3494-8541-B1AA-9B7E8E35B215}"/>
            </c:ext>
          </c:extLst>
        </c:ser>
        <c:dLbls>
          <c:showLegendKey val="0"/>
          <c:showVal val="0"/>
          <c:showCatName val="0"/>
          <c:showSerName val="0"/>
          <c:showPercent val="0"/>
          <c:showBubbleSize val="0"/>
        </c:dLbls>
        <c:gapWidth val="219"/>
        <c:overlap val="-27"/>
        <c:axId val="545695440"/>
        <c:axId val="545823168"/>
      </c:barChart>
      <c:catAx>
        <c:axId val="5456954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45823168"/>
        <c:crosses val="autoZero"/>
        <c:auto val="1"/>
        <c:lblAlgn val="ctr"/>
        <c:lblOffset val="100"/>
        <c:noMultiLvlLbl val="0"/>
      </c:catAx>
      <c:valAx>
        <c:axId val="5458231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456954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withinLinear" id="19">
  <a:schemeClr val="accent6"/>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withinLinearReversed" id="26">
  <a:schemeClr val="accent6"/>
</cs:colorStyle>
</file>

<file path=xl/charts/colors4.xml><?xml version="1.0" encoding="utf-8"?>
<cs:colorStyle xmlns:cs="http://schemas.microsoft.com/office/drawing/2012/chartStyle" xmlns:a="http://schemas.openxmlformats.org/drawingml/2006/main" meth="withinLinear" id="19">
  <a:schemeClr val="accent6"/>
</cs:colorStyle>
</file>

<file path=xl/charts/colors5.xml><?xml version="1.0" encoding="utf-8"?>
<cs:colorStyle xmlns:cs="http://schemas.microsoft.com/office/drawing/2012/chartStyle" xmlns:a="http://schemas.openxmlformats.org/drawingml/2006/main" meth="withinLinear" id="19">
  <a:schemeClr val="accent6"/>
</cs:colorStyle>
</file>

<file path=xl/charts/colors6.xml><?xml version="1.0" encoding="utf-8"?>
<cs:colorStyle xmlns:cs="http://schemas.microsoft.com/office/drawing/2012/chartStyle" xmlns:a="http://schemas.openxmlformats.org/drawingml/2006/main" meth="withinLinear" id="19">
  <a:schemeClr val="accent6"/>
</cs:colorStyle>
</file>

<file path=xl/charts/colors7.xml><?xml version="1.0" encoding="utf-8"?>
<cs:colorStyle xmlns:cs="http://schemas.microsoft.com/office/drawing/2012/chartStyle" xmlns:a="http://schemas.openxmlformats.org/drawingml/2006/main" meth="withinLinear" id="19">
  <a:schemeClr val="accent6"/>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Portada!A1"/><Relationship Id="rId1" Type="http://schemas.openxmlformats.org/officeDocument/2006/relationships/chart" Target="../charts/chart1.xml"/><Relationship Id="rId6" Type="http://schemas.openxmlformats.org/officeDocument/2006/relationships/chart" Target="../charts/chart3.xml"/><Relationship Id="rId5" Type="http://schemas.openxmlformats.org/officeDocument/2006/relationships/chart" Target="../charts/chart2.xml"/><Relationship Id="rId4" Type="http://schemas.openxmlformats.org/officeDocument/2006/relationships/image" Target="../media/image3.svg"/></Relationships>
</file>

<file path=xl/drawings/_rels/drawing3.xml.rels><?xml version="1.0" encoding="UTF-8" standalone="yes"?>
<Relationships xmlns="http://schemas.openxmlformats.org/package/2006/relationships"><Relationship Id="rId3" Type="http://schemas.openxmlformats.org/officeDocument/2006/relationships/chart" Target="../charts/chart6.xml"/><Relationship Id="rId7" Type="http://schemas.openxmlformats.org/officeDocument/2006/relationships/chart" Target="../charts/chart7.xml"/><Relationship Id="rId2" Type="http://schemas.openxmlformats.org/officeDocument/2006/relationships/chart" Target="../charts/chart5.xml"/><Relationship Id="rId1" Type="http://schemas.openxmlformats.org/officeDocument/2006/relationships/chart" Target="../charts/chart4.xml"/><Relationship Id="rId6" Type="http://schemas.openxmlformats.org/officeDocument/2006/relationships/image" Target="../media/image3.svg"/><Relationship Id="rId5" Type="http://schemas.openxmlformats.org/officeDocument/2006/relationships/image" Target="../media/image2.png"/><Relationship Id="rId4"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editAs="oneCell">
    <xdr:from>
      <xdr:col>2</xdr:col>
      <xdr:colOff>450273</xdr:colOff>
      <xdr:row>2</xdr:row>
      <xdr:rowOff>23092</xdr:rowOff>
    </xdr:from>
    <xdr:to>
      <xdr:col>4</xdr:col>
      <xdr:colOff>1373910</xdr:colOff>
      <xdr:row>4</xdr:row>
      <xdr:rowOff>565082</xdr:rowOff>
    </xdr:to>
    <xdr:pic>
      <xdr:nvPicPr>
        <xdr:cNvPr id="5" name="Imagen 4">
          <a:extLst>
            <a:ext uri="{FF2B5EF4-FFF2-40B4-BE49-F238E27FC236}">
              <a16:creationId xmlns:a16="http://schemas.microsoft.com/office/drawing/2014/main" id="{69B25330-CE4C-1A4E-B631-14D70307C3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0455" y="450274"/>
          <a:ext cx="2967182" cy="18119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219074</xdr:colOff>
      <xdr:row>35</xdr:row>
      <xdr:rowOff>109537</xdr:rowOff>
    </xdr:from>
    <xdr:to>
      <xdr:col>10</xdr:col>
      <xdr:colOff>38099</xdr:colOff>
      <xdr:row>50</xdr:row>
      <xdr:rowOff>104775</xdr:rowOff>
    </xdr:to>
    <xdr:graphicFrame macro="">
      <xdr:nvGraphicFramePr>
        <xdr:cNvPr id="3" name="Gráfico 2">
          <a:extLst>
            <a:ext uri="{FF2B5EF4-FFF2-40B4-BE49-F238E27FC236}">
              <a16:creationId xmlns:a16="http://schemas.microsoft.com/office/drawing/2014/main" id="{41ABF8CF-84D6-4773-AD4B-6DEC185822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457200</xdr:colOff>
      <xdr:row>2</xdr:row>
      <xdr:rowOff>9525</xdr:rowOff>
    </xdr:from>
    <xdr:to>
      <xdr:col>11</xdr:col>
      <xdr:colOff>723901</xdr:colOff>
      <xdr:row>7</xdr:row>
      <xdr:rowOff>9525</xdr:rowOff>
    </xdr:to>
    <xdr:pic>
      <xdr:nvPicPr>
        <xdr:cNvPr id="4" name="Gráfico 3" descr="Flecha horizontal con giro de 180 grados">
          <a:hlinkClick xmlns:r="http://schemas.openxmlformats.org/officeDocument/2006/relationships" r:id="rId2"/>
          <a:extLst>
            <a:ext uri="{FF2B5EF4-FFF2-40B4-BE49-F238E27FC236}">
              <a16:creationId xmlns:a16="http://schemas.microsoft.com/office/drawing/2014/main" id="{C380C99C-7BDB-4BBD-90FF-CC0CFE666C2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67750" y="466725"/>
          <a:ext cx="2286001" cy="952500"/>
        </a:xfrm>
        <a:prstGeom prst="rect">
          <a:avLst/>
        </a:prstGeom>
      </xdr:spPr>
    </xdr:pic>
    <xdr:clientData/>
  </xdr:twoCellAnchor>
  <xdr:twoCellAnchor>
    <xdr:from>
      <xdr:col>3</xdr:col>
      <xdr:colOff>891540</xdr:colOff>
      <xdr:row>1</xdr:row>
      <xdr:rowOff>167639</xdr:rowOff>
    </xdr:from>
    <xdr:to>
      <xdr:col>8</xdr:col>
      <xdr:colOff>695325</xdr:colOff>
      <xdr:row>17</xdr:row>
      <xdr:rowOff>93344</xdr:rowOff>
    </xdr:to>
    <xdr:graphicFrame macro="">
      <xdr:nvGraphicFramePr>
        <xdr:cNvPr id="5" name="Gráfico 4">
          <a:extLst>
            <a:ext uri="{FF2B5EF4-FFF2-40B4-BE49-F238E27FC236}">
              <a16:creationId xmlns:a16="http://schemas.microsoft.com/office/drawing/2014/main" id="{DE65204C-C9B8-4DEA-A86F-DE567C663A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763586</xdr:colOff>
      <xdr:row>18</xdr:row>
      <xdr:rowOff>88900</xdr:rowOff>
    </xdr:from>
    <xdr:to>
      <xdr:col>9</xdr:col>
      <xdr:colOff>190499</xdr:colOff>
      <xdr:row>34</xdr:row>
      <xdr:rowOff>152400</xdr:rowOff>
    </xdr:to>
    <xdr:graphicFrame macro="">
      <xdr:nvGraphicFramePr>
        <xdr:cNvPr id="6" name="Gráfico 5">
          <a:extLst>
            <a:ext uri="{FF2B5EF4-FFF2-40B4-BE49-F238E27FC236}">
              <a16:creationId xmlns:a16="http://schemas.microsoft.com/office/drawing/2014/main" id="{63D9C3D5-DA1A-877B-AE11-84BC2BD9A38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257175</xdr:colOff>
      <xdr:row>0</xdr:row>
      <xdr:rowOff>0</xdr:rowOff>
    </xdr:from>
    <xdr:to>
      <xdr:col>9</xdr:col>
      <xdr:colOff>257175</xdr:colOff>
      <xdr:row>14</xdr:row>
      <xdr:rowOff>76200</xdr:rowOff>
    </xdr:to>
    <xdr:graphicFrame macro="">
      <xdr:nvGraphicFramePr>
        <xdr:cNvPr id="2" name="Gráfico 1">
          <a:extLst>
            <a:ext uri="{FF2B5EF4-FFF2-40B4-BE49-F238E27FC236}">
              <a16:creationId xmlns:a16="http://schemas.microsoft.com/office/drawing/2014/main" id="{F09D6D85-1660-4F52-BF11-0617F975C7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428625</xdr:colOff>
      <xdr:row>14</xdr:row>
      <xdr:rowOff>109537</xdr:rowOff>
    </xdr:from>
    <xdr:to>
      <xdr:col>9</xdr:col>
      <xdr:colOff>428625</xdr:colOff>
      <xdr:row>28</xdr:row>
      <xdr:rowOff>185737</xdr:rowOff>
    </xdr:to>
    <xdr:graphicFrame macro="">
      <xdr:nvGraphicFramePr>
        <xdr:cNvPr id="3" name="Gráfico 2">
          <a:extLst>
            <a:ext uri="{FF2B5EF4-FFF2-40B4-BE49-F238E27FC236}">
              <a16:creationId xmlns:a16="http://schemas.microsoft.com/office/drawing/2014/main" id="{DCCFDC4D-A0C9-4FC1-BCFA-8237E8B372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409575</xdr:colOff>
      <xdr:row>29</xdr:row>
      <xdr:rowOff>52387</xdr:rowOff>
    </xdr:from>
    <xdr:to>
      <xdr:col>9</xdr:col>
      <xdr:colOff>409575</xdr:colOff>
      <xdr:row>43</xdr:row>
      <xdr:rowOff>128587</xdr:rowOff>
    </xdr:to>
    <xdr:graphicFrame macro="">
      <xdr:nvGraphicFramePr>
        <xdr:cNvPr id="4" name="Gráfico 3">
          <a:extLst>
            <a:ext uri="{FF2B5EF4-FFF2-40B4-BE49-F238E27FC236}">
              <a16:creationId xmlns:a16="http://schemas.microsoft.com/office/drawing/2014/main" id="{423B9831-7E85-454A-8E3D-D90B8F0DEE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9</xdr:col>
      <xdr:colOff>333374</xdr:colOff>
      <xdr:row>2</xdr:row>
      <xdr:rowOff>161925</xdr:rowOff>
    </xdr:from>
    <xdr:to>
      <xdr:col>12</xdr:col>
      <xdr:colOff>333375</xdr:colOff>
      <xdr:row>7</xdr:row>
      <xdr:rowOff>85725</xdr:rowOff>
    </xdr:to>
    <xdr:pic>
      <xdr:nvPicPr>
        <xdr:cNvPr id="6" name="Gráfico 5" descr="Flecha horizontal con giro de 180 grados">
          <a:hlinkClick xmlns:r="http://schemas.openxmlformats.org/officeDocument/2006/relationships" r:id="rId4"/>
          <a:extLst>
            <a:ext uri="{FF2B5EF4-FFF2-40B4-BE49-F238E27FC236}">
              <a16:creationId xmlns:a16="http://schemas.microsoft.com/office/drawing/2014/main" id="{D40448F8-7FBE-42D9-9327-4AC364086F6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8801099" y="542925"/>
          <a:ext cx="2286001" cy="952500"/>
        </a:xfrm>
        <a:prstGeom prst="rect">
          <a:avLst/>
        </a:prstGeom>
      </xdr:spPr>
    </xdr:pic>
    <xdr:clientData/>
  </xdr:twoCellAnchor>
  <xdr:twoCellAnchor>
    <xdr:from>
      <xdr:col>0</xdr:col>
      <xdr:colOff>222250</xdr:colOff>
      <xdr:row>45</xdr:row>
      <xdr:rowOff>19050</xdr:rowOff>
    </xdr:from>
    <xdr:to>
      <xdr:col>5</xdr:col>
      <xdr:colOff>711200</xdr:colOff>
      <xdr:row>66</xdr:row>
      <xdr:rowOff>38100</xdr:rowOff>
    </xdr:to>
    <xdr:graphicFrame macro="">
      <xdr:nvGraphicFramePr>
        <xdr:cNvPr id="9" name="Gráfico 8">
          <a:extLst>
            <a:ext uri="{FF2B5EF4-FFF2-40B4-BE49-F238E27FC236}">
              <a16:creationId xmlns:a16="http://schemas.microsoft.com/office/drawing/2014/main" id="{A86C2746-7787-11FF-ADFB-B51B61CE3A4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arolina Romero" refreshedDate="45789.656529976855" createdVersion="8" refreshedVersion="8" minRefreshableVersion="3" recordCount="212" xr:uid="{72C3082F-A541-410C-9029-4246E24879E7}">
  <cacheSource type="worksheet">
    <worksheetSource ref="C10:AP222" sheet="Mapa"/>
  </cacheSource>
  <cacheFields count="40">
    <cacheField name="ID" numFmtId="0">
      <sharedItems containsString="0" containsBlank="1" containsNumber="1" containsInteger="1" minValue="1" maxValue="56"/>
    </cacheField>
    <cacheField name="Proceso/_x000a_Subproceso " numFmtId="0">
      <sharedItems containsBlank="1" count="10">
        <s v="Direccionamiento Estratégico"/>
        <s v="Financiero"/>
        <s v="Control y Mejora Continua"/>
        <s v="Todos los procesos"/>
        <s v="Administrativo"/>
        <s v="Procesos Disciplinarios"/>
        <s v="Producción de matriculas"/>
        <s v="Tecnología"/>
        <s v="Fomento Educativo"/>
        <m/>
      </sharedItems>
    </cacheField>
    <cacheField name=" Riesgo" numFmtId="0">
      <sharedItems containsBlank="1"/>
    </cacheField>
    <cacheField name="Tipo de Riesgo" numFmtId="0">
      <sharedItems containsBlank="1"/>
    </cacheField>
    <cacheField name="Clasificación del Riesgo" numFmtId="0">
      <sharedItems containsBlank="1"/>
    </cacheField>
    <cacheField name="Activo de Información (seguridad de la Información)" numFmtId="0">
      <sharedItems containsBlank="1"/>
    </cacheField>
    <cacheField name="Amenaza (seguridad de la Información)" numFmtId="0">
      <sharedItems containsBlank="1"/>
    </cacheField>
    <cacheField name="Causas - Vulnerabilidades(seguridad Información)" numFmtId="0">
      <sharedItems containsBlank="1" longText="1"/>
    </cacheField>
    <cacheField name="Consecuencias " numFmtId="0">
      <sharedItems containsBlank="1" longText="1"/>
    </cacheField>
    <cacheField name="Probabilidad" numFmtId="0">
      <sharedItems containsString="0" containsBlank="1" containsNumber="1" containsInteger="1" minValue="1" maxValue="5"/>
    </cacheField>
    <cacheField name="Impacto " numFmtId="0">
      <sharedItems containsString="0" containsBlank="1" containsNumber="1" containsInteger="1" minValue="1" maxValue="5"/>
    </cacheField>
    <cacheField name="Nivel " numFmtId="0">
      <sharedItems containsBlank="1"/>
    </cacheField>
    <cacheField name="Control Existente" numFmtId="0">
      <sharedItems containsBlank="1" longText="1"/>
    </cacheField>
    <cacheField name="Evaluación del Control" numFmtId="0">
      <sharedItems containsBlank="1"/>
    </cacheField>
    <cacheField name="Solidez Individual del Control " numFmtId="0">
      <sharedItems/>
    </cacheField>
    <cacheField name="Calificación Individual de controles" numFmtId="164">
      <sharedItems containsMixedTypes="1" containsNumber="1" containsInteger="1" minValue="0" maxValue="100"/>
    </cacheField>
    <cacheField name="Calificación Solidez Conjunto de Controles " numFmtId="0">
      <sharedItems containsBlank="1" containsMixedTypes="1" containsNumber="1" minValue="0" maxValue="100"/>
    </cacheField>
    <cacheField name="Solidez Conjunto de Controles " numFmtId="0">
      <sharedItems containsBlank="1"/>
    </cacheField>
    <cacheField name="Controles disminuyen Probabilidad?" numFmtId="164">
      <sharedItems containsBlank="1"/>
    </cacheField>
    <cacheField name="Controles disminuyen Impacto?" numFmtId="164">
      <sharedItems containsBlank="1"/>
    </cacheField>
    <cacheField name="Disminución Probabilidad" numFmtId="0">
      <sharedItems containsBlank="1" containsMixedTypes="1" containsNumber="1" containsInteger="1" minValue="0" maxValue="2"/>
    </cacheField>
    <cacheField name="Disminución Probabilidad2" numFmtId="0">
      <sharedItems containsBlank="1" containsMixedTypes="1" containsNumber="1" containsInteger="1" minValue="0" maxValue="2"/>
    </cacheField>
    <cacheField name="Probabilidad Aprox" numFmtId="164">
      <sharedItems containsBlank="1" containsMixedTypes="1" containsNumber="1" containsInteger="1" minValue="-1" maxValue="5"/>
    </cacheField>
    <cacheField name="Impacto Aprox" numFmtId="164">
      <sharedItems containsBlank="1" containsMixedTypes="1" containsNumber="1" containsInteger="1" minValue="0" maxValue="4"/>
    </cacheField>
    <cacheField name="Probabilidad2" numFmtId="0">
      <sharedItems containsBlank="1" containsMixedTypes="1" containsNumber="1" containsInteger="1" minValue="1" maxValue="5"/>
    </cacheField>
    <cacheField name="Impacto" numFmtId="0">
      <sharedItems containsBlank="1" containsMixedTypes="1" containsNumber="1" containsInteger="1" minValue="1" maxValue="4"/>
    </cacheField>
    <cacheField name="Nivel 2" numFmtId="0">
      <sharedItems containsBlank="1"/>
    </cacheField>
    <cacheField name="Opción de manejo" numFmtId="0">
      <sharedItems containsBlank="1"/>
    </cacheField>
    <cacheField name="Estrategia Utilizada para manejo " numFmtId="0">
      <sharedItems containsBlank="1"/>
    </cacheField>
    <cacheField name="Acciones Preventivas o de Tratamiento " numFmtId="0">
      <sharedItems containsBlank="1" longText="1"/>
    </cacheField>
    <cacheField name="Responsable de la acción " numFmtId="0">
      <sharedItems containsBlank="1"/>
    </cacheField>
    <cacheField name="Fecha de Inicio" numFmtId="14">
      <sharedItems containsNonDate="0" containsDate="1" containsString="0" containsBlank="1" minDate="2024-01-01T00:00:00" maxDate="2025-04-24T00:00:00"/>
    </cacheField>
    <cacheField name="Fecha de terminación" numFmtId="14">
      <sharedItems containsNonDate="0" containsDate="1" containsString="0" containsBlank="1" minDate="2024-12-31T00:00:00" maxDate="2027-01-01T00:00:00"/>
    </cacheField>
    <cacheField name="Periodo Seguimiento" numFmtId="0">
      <sharedItems containsBlank="1"/>
    </cacheField>
    <cacheField name="Indicador o  registro de control" numFmtId="0">
      <sharedItems containsBlank="1"/>
    </cacheField>
    <cacheField name="Ubicación Indicador/Registro _x000a_" numFmtId="0">
      <sharedItems containsBlank="1"/>
    </cacheField>
    <cacheField name="Acción de contingencia ante posible materialización" numFmtId="0">
      <sharedItems containsBlank="1" longText="1"/>
    </cacheField>
    <cacheField name="Materialización del Riesgo?" numFmtId="0">
      <sharedItems containsBlank="1"/>
    </cacheField>
    <cacheField name="Descripción?" numFmtId="0">
      <sharedItems containsBlank="1" longText="1"/>
    </cacheField>
    <cacheField name="No Acción Correctiva" numFmtId="0">
      <sharedItems containsBlank="1" containsMixedTypes="1" containsNumber="1" containsInteger="1" minValue="76" maxValue="96"/>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arolina Romero" refreshedDate="45789.66250752315" createdVersion="8" refreshedVersion="8" minRefreshableVersion="3" recordCount="329" xr:uid="{51DC476C-BAC7-D741-9472-D99195FE7BD1}">
  <cacheSource type="worksheet">
    <worksheetSource ref="C10:AP339" sheet="Mapa"/>
  </cacheSource>
  <cacheFields count="40">
    <cacheField name="ID" numFmtId="0">
      <sharedItems containsString="0" containsBlank="1" containsNumber="1" containsInteger="1" minValue="1" maxValue="56"/>
    </cacheField>
    <cacheField name="Proceso/_x000a_Subproceso " numFmtId="0">
      <sharedItems containsBlank="1" count="10">
        <s v="Direccionamiento Estratégico"/>
        <s v="Financiero"/>
        <s v="Control y Mejora Continua"/>
        <s v="Todos los procesos"/>
        <s v="Administrativo"/>
        <s v="Procesos Disciplinarios"/>
        <s v="Producción de matriculas"/>
        <s v="Tecnología"/>
        <s v="Fomento Educativo"/>
        <m/>
      </sharedItems>
    </cacheField>
    <cacheField name=" Riesgo" numFmtId="0">
      <sharedItems containsBlank="1"/>
    </cacheField>
    <cacheField name="Tipo de Riesgo" numFmtId="0">
      <sharedItems containsBlank="1"/>
    </cacheField>
    <cacheField name="Clasificación del Riesgo" numFmtId="0">
      <sharedItems containsBlank="1"/>
    </cacheField>
    <cacheField name="Activo de Información (seguridad de la Información)" numFmtId="0">
      <sharedItems containsBlank="1"/>
    </cacheField>
    <cacheField name="Amenaza (seguridad de la Información)" numFmtId="0">
      <sharedItems containsBlank="1"/>
    </cacheField>
    <cacheField name="Causas - Vulnerabilidades(seguridad Información)" numFmtId="0">
      <sharedItems containsBlank="1" longText="1"/>
    </cacheField>
    <cacheField name="Consecuencias " numFmtId="0">
      <sharedItems containsBlank="1" longText="1"/>
    </cacheField>
    <cacheField name="Probabilidad" numFmtId="0">
      <sharedItems containsString="0" containsBlank="1" containsNumber="1" containsInteger="1" minValue="1" maxValue="5"/>
    </cacheField>
    <cacheField name="Impacto " numFmtId="0">
      <sharedItems containsString="0" containsBlank="1" containsNumber="1" containsInteger="1" minValue="1" maxValue="5"/>
    </cacheField>
    <cacheField name="Nivel " numFmtId="0">
      <sharedItems containsBlank="1"/>
    </cacheField>
    <cacheField name="Control Existente" numFmtId="0">
      <sharedItems containsBlank="1" longText="1"/>
    </cacheField>
    <cacheField name="Evaluación del Control" numFmtId="0">
      <sharedItems containsBlank="1"/>
    </cacheField>
    <cacheField name="Solidez Individual del Control " numFmtId="0">
      <sharedItems/>
    </cacheField>
    <cacheField name="Calificación Individual de controles" numFmtId="164">
      <sharedItems containsMixedTypes="1" containsNumber="1" containsInteger="1" minValue="0" maxValue="100"/>
    </cacheField>
    <cacheField name="Calificación Solidez Conjunto de Controles " numFmtId="0">
      <sharedItems containsBlank="1" containsMixedTypes="1" containsNumber="1" minValue="0" maxValue="100"/>
    </cacheField>
    <cacheField name="Solidez Conjunto de Controles " numFmtId="0">
      <sharedItems containsBlank="1"/>
    </cacheField>
    <cacheField name="Controles disminuyen Probabilidad?" numFmtId="164">
      <sharedItems containsBlank="1"/>
    </cacheField>
    <cacheField name="Controles disminuyen Impacto?" numFmtId="164">
      <sharedItems containsBlank="1"/>
    </cacheField>
    <cacheField name="Disminución Probabilidad" numFmtId="0">
      <sharedItems containsBlank="1" containsMixedTypes="1" containsNumber="1" containsInteger="1" minValue="0" maxValue="2"/>
    </cacheField>
    <cacheField name="Disminución Probabilidad2" numFmtId="0">
      <sharedItems containsBlank="1" containsMixedTypes="1" containsNumber="1" containsInteger="1" minValue="0" maxValue="2"/>
    </cacheField>
    <cacheField name="Probabilidad Aprox" numFmtId="164">
      <sharedItems containsBlank="1" containsMixedTypes="1" containsNumber="1" containsInteger="1" minValue="-1" maxValue="5"/>
    </cacheField>
    <cacheField name="Impacto Aprox" numFmtId="164">
      <sharedItems containsBlank="1" containsMixedTypes="1" containsNumber="1" containsInteger="1" minValue="0" maxValue="4"/>
    </cacheField>
    <cacheField name="Probabilidad2" numFmtId="0">
      <sharedItems containsBlank="1" containsMixedTypes="1" containsNumber="1" containsInteger="1" minValue="1" maxValue="5"/>
    </cacheField>
    <cacheField name="Impacto" numFmtId="0">
      <sharedItems containsBlank="1" containsMixedTypes="1" containsNumber="1" containsInteger="1" minValue="1" maxValue="4"/>
    </cacheField>
    <cacheField name="Nivel 2" numFmtId="0">
      <sharedItems containsBlank="1"/>
    </cacheField>
    <cacheField name="Opción de manejo" numFmtId="0">
      <sharedItems containsBlank="1"/>
    </cacheField>
    <cacheField name="Estrategia Utilizada para manejo " numFmtId="0">
      <sharedItems containsBlank="1"/>
    </cacheField>
    <cacheField name="Acciones Preventivas o de Tratamiento " numFmtId="0">
      <sharedItems containsBlank="1" longText="1"/>
    </cacheField>
    <cacheField name="Responsable de la acción " numFmtId="0">
      <sharedItems containsBlank="1"/>
    </cacheField>
    <cacheField name="Fecha de Inicio" numFmtId="14">
      <sharedItems containsNonDate="0" containsDate="1" containsString="0" containsBlank="1" minDate="2024-01-01T00:00:00" maxDate="2025-04-24T00:00:00"/>
    </cacheField>
    <cacheField name="Fecha de terminación" numFmtId="14">
      <sharedItems containsNonDate="0" containsDate="1" containsString="0" containsBlank="1" minDate="2024-12-31T00:00:00" maxDate="2027-01-01T00:00:00"/>
    </cacheField>
    <cacheField name="Periodo Seguimiento" numFmtId="0">
      <sharedItems containsBlank="1"/>
    </cacheField>
    <cacheField name="Indicador o  registro de control" numFmtId="0">
      <sharedItems containsBlank="1"/>
    </cacheField>
    <cacheField name="Ubicación Indicador/Registro _x000a_" numFmtId="0">
      <sharedItems containsBlank="1"/>
    </cacheField>
    <cacheField name="Acción de contingencia ante posible materialización" numFmtId="0">
      <sharedItems containsBlank="1" longText="1"/>
    </cacheField>
    <cacheField name="Materialización del Riesgo?" numFmtId="0">
      <sharedItems containsBlank="1" count="3">
        <s v="NO"/>
        <m/>
        <s v="SI"/>
      </sharedItems>
    </cacheField>
    <cacheField name="Descripción?" numFmtId="0">
      <sharedItems containsBlank="1" longText="1"/>
    </cacheField>
    <cacheField name="No Acción Correctiva" numFmtId="0">
      <sharedItems containsBlank="1" containsMixedTypes="1" containsNumber="1" containsInteger="1" minValue="76" maxValue="96"/>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OnLoad="1" refreshedBy="Aura Carolina Gonzalez Muñoz" refreshedDate="45797.377487847225" createdVersion="6" refreshedVersion="8" minRefreshableVersion="3" recordCount="230" xr:uid="{E270222D-FCE3-493E-AF74-B2FAF7F29E0F}">
  <cacheSource type="worksheet">
    <worksheetSource ref="C10:AP240" sheet="Mapa"/>
  </cacheSource>
  <cacheFields count="40">
    <cacheField name="ID" numFmtId="0">
      <sharedItems containsString="0" containsBlank="1" containsNumber="1" containsInteger="1" minValue="1" maxValue="56"/>
    </cacheField>
    <cacheField name="Proceso/_x000a_Subproceso " numFmtId="0">
      <sharedItems containsBlank="1"/>
    </cacheField>
    <cacheField name=" Riesgo" numFmtId="0">
      <sharedItems containsBlank="1"/>
    </cacheField>
    <cacheField name="Tipo de Riesgo" numFmtId="0">
      <sharedItems containsBlank="1" count="5">
        <s v="Gestión"/>
        <s v="Corrupción"/>
        <s v="Seguridad de la Información "/>
        <m/>
        <s v="Seguridad Vial " u="1"/>
      </sharedItems>
    </cacheField>
    <cacheField name="Clasificación del Riesgo" numFmtId="0">
      <sharedItems containsBlank="1" count="9">
        <s v="Estratégico"/>
        <s v="Cumplimiento"/>
        <s v="Información "/>
        <s v="Operativo"/>
        <s v="Ambiental"/>
        <s v="SST"/>
        <s v="Imagen"/>
        <s v="Financiero"/>
        <m/>
      </sharedItems>
    </cacheField>
    <cacheField name="Activo de Información (seguridad de la Información)" numFmtId="0">
      <sharedItems containsBlank="1"/>
    </cacheField>
    <cacheField name="Amenaza (seguridad de la Información)" numFmtId="0">
      <sharedItems containsBlank="1"/>
    </cacheField>
    <cacheField name="Causas - Vulnerabilidades(seguridad Información)" numFmtId="0">
      <sharedItems containsBlank="1" longText="1"/>
    </cacheField>
    <cacheField name="Consecuencias " numFmtId="0">
      <sharedItems containsBlank="1" longText="1"/>
    </cacheField>
    <cacheField name="Probabilidad" numFmtId="0">
      <sharedItems containsString="0" containsBlank="1" containsNumber="1" containsInteger="1" minValue="1" maxValue="5"/>
    </cacheField>
    <cacheField name="Impacto " numFmtId="0">
      <sharedItems containsString="0" containsBlank="1" containsNumber="1" containsInteger="1" minValue="1" maxValue="5"/>
    </cacheField>
    <cacheField name="Nivel " numFmtId="0">
      <sharedItems containsBlank="1"/>
    </cacheField>
    <cacheField name="Control Existente" numFmtId="0">
      <sharedItems containsBlank="1" longText="1"/>
    </cacheField>
    <cacheField name="Evaluación del Control" numFmtId="0">
      <sharedItems containsBlank="1"/>
    </cacheField>
    <cacheField name="Solidez Individual del Control " numFmtId="0">
      <sharedItems/>
    </cacheField>
    <cacheField name="Calificación Individual de controles" numFmtId="164">
      <sharedItems containsMixedTypes="1" containsNumber="1" containsInteger="1" minValue="0" maxValue="100"/>
    </cacheField>
    <cacheField name="Calificación Solidez Conjunto de Controles " numFmtId="0">
      <sharedItems containsBlank="1" containsMixedTypes="1" containsNumber="1" minValue="0" maxValue="100"/>
    </cacheField>
    <cacheField name="Solidez Conjunto de Controles " numFmtId="0">
      <sharedItems containsBlank="1" count="5">
        <s v="Fuerte"/>
        <m/>
        <s v="Moderado"/>
        <s v="Débil"/>
        <e v="#DIV/0!"/>
      </sharedItems>
    </cacheField>
    <cacheField name="Controles disminuyen Probabilidad?" numFmtId="164">
      <sharedItems containsBlank="1"/>
    </cacheField>
    <cacheField name="Controles disminuyen Impacto?" numFmtId="164">
      <sharedItems containsBlank="1"/>
    </cacheField>
    <cacheField name="Disminución Probabilidad" numFmtId="0">
      <sharedItems containsBlank="1" containsMixedTypes="1" containsNumber="1" containsInteger="1" minValue="0" maxValue="2"/>
    </cacheField>
    <cacheField name="Disminución Probabilidad2" numFmtId="0">
      <sharedItems containsBlank="1" containsMixedTypes="1" containsNumber="1" containsInteger="1" minValue="0" maxValue="2"/>
    </cacheField>
    <cacheField name="Probabilidad Aprox" numFmtId="164">
      <sharedItems containsBlank="1" containsMixedTypes="1" containsNumber="1" containsInteger="1" minValue="-1" maxValue="5"/>
    </cacheField>
    <cacheField name="Impacto Aprox" numFmtId="164">
      <sharedItems containsBlank="1" containsMixedTypes="1" containsNumber="1" containsInteger="1" minValue="0" maxValue="4"/>
    </cacheField>
    <cacheField name="Probabilidad2" numFmtId="0">
      <sharedItems containsBlank="1" containsMixedTypes="1" containsNumber="1" containsInteger="1" minValue="1" maxValue="5"/>
    </cacheField>
    <cacheField name="Impacto" numFmtId="0">
      <sharedItems containsBlank="1" containsMixedTypes="1" containsNumber="1" containsInteger="1" minValue="1" maxValue="4"/>
    </cacheField>
    <cacheField name="Nivel 2" numFmtId="0">
      <sharedItems containsBlank="1" count="7">
        <s v="Baja"/>
        <m/>
        <s v="Moderada"/>
        <s v="Extrema"/>
        <s v="Alta"/>
        <e v="#DIV/0!"/>
        <e v="#N/A" u="1"/>
      </sharedItems>
    </cacheField>
    <cacheField name="Opción de manejo" numFmtId="0">
      <sharedItems containsBlank="1"/>
    </cacheField>
    <cacheField name="Estrategia Utilizada para manejo " numFmtId="0">
      <sharedItems containsBlank="1"/>
    </cacheField>
    <cacheField name="Acciones Preventivas o de Tratamiento " numFmtId="0">
      <sharedItems containsBlank="1" longText="1"/>
    </cacheField>
    <cacheField name="Responsable de la acción " numFmtId="0">
      <sharedItems containsBlank="1"/>
    </cacheField>
    <cacheField name="Fecha de Inicio" numFmtId="14">
      <sharedItems containsNonDate="0" containsDate="1" containsString="0" containsBlank="1" minDate="2024-01-01T00:00:00" maxDate="2025-04-24T00:00:00"/>
    </cacheField>
    <cacheField name="Fecha de terminación" numFmtId="14">
      <sharedItems containsNonDate="0" containsDate="1" containsString="0" containsBlank="1" minDate="2024-12-31T00:00:00" maxDate="2027-01-01T00:00:00"/>
    </cacheField>
    <cacheField name="Periodo Seguimiento" numFmtId="0">
      <sharedItems containsBlank="1"/>
    </cacheField>
    <cacheField name="Indicador o  registro de control" numFmtId="0">
      <sharedItems containsBlank="1"/>
    </cacheField>
    <cacheField name="Ubicación Indicador/Registro _x000a_" numFmtId="0">
      <sharedItems containsBlank="1"/>
    </cacheField>
    <cacheField name="Acción de contingencia ante posible materialización" numFmtId="0">
      <sharedItems containsBlank="1" longText="1"/>
    </cacheField>
    <cacheField name="Materialización del Riesgo?" numFmtId="0">
      <sharedItems containsBlank="1" count="3">
        <s v="NO"/>
        <m/>
        <s v="SI"/>
      </sharedItems>
    </cacheField>
    <cacheField name="Descripción?" numFmtId="0">
      <sharedItems containsBlank="1" longText="1"/>
    </cacheField>
    <cacheField name="No Acción Correctiva" numFmtId="0">
      <sharedItems containsBlank="1" containsMixedTypes="1" containsNumber="1" containsInteger="1" minValue="76" maxValue="96"/>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2">
  <r>
    <n v="1"/>
    <x v="0"/>
    <s v="Incumplimiento de los objetivos de la Planeación estratégica y las metas establecidas"/>
    <s v="Gestión"/>
    <s v="Estratégico"/>
    <s v="No aplica"/>
    <s v="No aplica "/>
    <s v="No existe un diagnostico actualizado o asertivo de la situación de la empresa"/>
    <s v="Reproceso en la formulación de planes, políticas y proyectos, incumplimiento de los objetivos estratégicos.                          _x000a_Omisión de necesidades y problemáticas de algunas dependencias.                        _x000a_Sanciones por incumplimiento legal.                      _x000a_Demoras en la formulación de los lineamientos, políticas y/o estrategias       _x000a_Deterioro de la imagen  institucional"/>
    <n v="1"/>
    <n v="4"/>
    <s v="Alta"/>
    <s v="Se realiza el Análisis del contexto a través del DOFA, se tiene implementado el Cuadro de Mando integral a nivel corporativo, por cada proceso y cargo. "/>
    <s v="Son efectivos y están documentados "/>
    <s v="Fuerte"/>
    <n v="100"/>
    <n v="100"/>
    <s v="Fuerte"/>
    <s v="Directa"/>
    <s v="Directa"/>
    <n v="2"/>
    <n v="2"/>
    <n v="-1"/>
    <n v="2"/>
    <n v="1"/>
    <n v="2"/>
    <s v="Baja"/>
    <s v="Asumir el riesgo"/>
    <s v="Reducir el riesgo"/>
    <s v="1.Reunión mensual de Seguimiento (Comité Directivo) para verificar estado de avance para el cumplimiento de los objetivos y desplegar las acciones  necesarias con respecto al análisis de tendencia de los indicadores. _x000a_2. Implementación metodología Balance scorecard a nivel de cada cargo_x000a_Continuar aplicando los controles"/>
    <s v="Director Ejecutivo"/>
    <d v="2025-01-08T00:00:00"/>
    <d v="2025-12-31T00:00:00"/>
    <s v="Mensual"/>
    <s v="Todos los indicadores establecidos en el Cuadro de Mando Corporativo ( Con los resultados Anuales)"/>
    <s v="Cuadro de Mando Corporativo"/>
    <s v="1. Analizar las causas del incumplimiento_x000a_2. Se solicita al responsable la apertura de la acción de mejora_x000a_3. Seguimiento a las acciones definidas._x000a_4. En caso de requerimientos de Entes de control, se prepara la respuesta correspondiente."/>
    <s v="NO"/>
    <s v="No aplica"/>
    <s v="No aplica"/>
  </r>
  <r>
    <m/>
    <x v="0"/>
    <m/>
    <s v="Gestión"/>
    <s v="Estratégico"/>
    <m/>
    <m/>
    <s v="Debilidad en los mecanismos para la alineación y control de las actividades y compromisos. _x000a_Cambios en los Consejeros que no permitan continuidad en los objetivos, procesos, proyectos, programas. "/>
    <m/>
    <m/>
    <m/>
    <m/>
    <s v="Se realiza comité directivo en el cual se verifica el cumplimiento de objetivos y estrategias. Se tiene implementada la metodología de Cuadro de Mando Integral para dar alineación,  seguimiento y control a las actividades para el cumplimiento de los objetivos, así como el resultado de los indicadores.  "/>
    <s v="Son efectivos y están documentados "/>
    <s v="Fuerte"/>
    <n v="100"/>
    <m/>
    <m/>
    <m/>
    <m/>
    <m/>
    <m/>
    <m/>
    <m/>
    <m/>
    <m/>
    <m/>
    <m/>
    <m/>
    <m/>
    <m/>
    <m/>
    <m/>
    <m/>
    <m/>
    <m/>
    <m/>
    <m/>
    <m/>
    <m/>
  </r>
  <r>
    <m/>
    <x v="0"/>
    <m/>
    <s v="Gestión"/>
    <s v="Estratégico"/>
    <m/>
    <m/>
    <s v="Inexactitud en la formulación de planes, programas y/o  proyectos asociados a la planeación estratégica "/>
    <m/>
    <m/>
    <m/>
    <m/>
    <s v="Se tiene implementado el procedimiento, guía y formatos de  proyectos, para llevar a cabo su formulación y seguimiento.  Se cuenta con la herramienta de Cuadro de Mando - en el componente de estrategias en el cual se tiene el despliegue del plan de acción para el cumplimiento de los objetivos. "/>
    <s v="Son efectivos y están documentados "/>
    <s v="Fuerte"/>
    <n v="100"/>
    <m/>
    <m/>
    <m/>
    <m/>
    <m/>
    <m/>
    <m/>
    <m/>
    <m/>
    <m/>
    <m/>
    <m/>
    <m/>
    <m/>
    <m/>
    <m/>
    <m/>
    <m/>
    <m/>
    <m/>
    <m/>
    <m/>
    <m/>
    <m/>
  </r>
  <r>
    <n v="2"/>
    <x v="0"/>
    <s v="Inadecuada gestión de procesos y prestación de los servicios "/>
    <s v="Gestión"/>
    <s v="Estratégico"/>
    <s v="No aplica"/>
    <s v="No aplica "/>
    <s v="Falta de claridad en el nivel de responsabilidad y autoridad"/>
    <s v="Pérdida de la imagen institucional_x000a_Reprocesos en la ejecución de la gestión_x000a_Uso ineficiente de recursos_x000a_Desgaste administrativo"/>
    <n v="1"/>
    <n v="3"/>
    <s v="Moderada"/>
    <s v="Se tiene documentado el organigrama y el manual de funciones con las responsabilidades y autoridades. Se entrega a cada funcionario "/>
    <s v="Son efectivos y están documentados "/>
    <s v="Fuerte"/>
    <n v="100"/>
    <n v="100"/>
    <s v="Fuerte"/>
    <s v="Directa"/>
    <s v="Directa"/>
    <n v="2"/>
    <n v="2"/>
    <n v="-1"/>
    <n v="1"/>
    <n v="1"/>
    <n v="1"/>
    <s v="Baja"/>
    <s v="Asumir el riesgo"/>
    <s v="Asumir el riesgo"/>
    <s v="1.Estrategias para mejorar la atencion a los clientes o usuarios._x000a_2. Capacitación a técnicos de experiencia al cliente con relación a atención y servicio al cliente._x000a_3. Formación especializada en Servicio al cliente y manejo de clientes difíciles._x000a_4. Fortalecimiento al seguimiento y control de los procesos e implementacion del programa de auditorias._x000a_5. Acompañamiento por parte de planeacion a las reuniones de procesos con el fin de identificar cambios, oportunidades y revisar indicadores._x000a_6.Fortalecimiento de los procesos administrativos e interacciones con la seccional santander._x000a_7.Implementación metodología Balance scorecard a nivel de cada cargo_x000a__x000a_Continuar aplicando los controles"/>
    <s v="Profesional Direccion Ejecutiva"/>
    <d v="2025-01-08T00:00:00"/>
    <d v="2025-12-31T00:00:00"/>
    <s v="Mensual"/>
    <s v="Todos los indicadores establecidos en el Cuadro de Mando Corporativo ( Con los resultados Anuales)"/>
    <s v="Cuadro de Mando Corporativo"/>
    <s v="1. Analizar las causas del incumplimiento_x000a_2. Se solicita al responsable la apertura de la acción de mejora_x000a_3. Seguimiento a las acciones definidas._x000a_"/>
    <s v="NO"/>
    <s v="No aplica"/>
    <s v="No aplica"/>
  </r>
  <r>
    <m/>
    <x v="0"/>
    <m/>
    <s v="Gestión"/>
    <s v="Estratégico"/>
    <m/>
    <m/>
    <s v="Falta de lineamientos/requisitos  claros"/>
    <m/>
    <m/>
    <m/>
    <m/>
    <s v="Se definen los lineamientos a través  de los procesos en los procedimientos, políticas, planes, manuales y demás documentos del SIG.  En caso de cambios en los lineamientos se deben actualizar los documentos esto se evidencia en el  control de cambios y nueva versión del documento. En el caso de no cumplir con los lineamientos, se documenta una salida no conforme o se genera una acción correctiva o de mejora."/>
    <s v="Son efectivos y están documentados "/>
    <s v="Fuerte"/>
    <n v="100"/>
    <m/>
    <m/>
    <m/>
    <m/>
    <m/>
    <m/>
    <m/>
    <m/>
    <m/>
    <m/>
    <m/>
    <m/>
    <m/>
    <m/>
    <m/>
    <m/>
    <m/>
    <m/>
    <m/>
    <m/>
    <m/>
    <m/>
    <m/>
    <m/>
  </r>
  <r>
    <m/>
    <x v="0"/>
    <m/>
    <s v="Gestión"/>
    <s v="Estratégico"/>
    <m/>
    <m/>
    <m/>
    <m/>
    <m/>
    <m/>
    <m/>
    <s v="Realización de auditorias internas a los procesos "/>
    <s v="Son efectivos y están documentados "/>
    <s v="Fuerte"/>
    <n v="100"/>
    <m/>
    <m/>
    <m/>
    <m/>
    <m/>
    <m/>
    <m/>
    <m/>
    <m/>
    <m/>
    <m/>
    <m/>
    <m/>
    <m/>
    <m/>
    <m/>
    <m/>
    <m/>
    <m/>
    <m/>
    <m/>
    <m/>
    <m/>
    <m/>
  </r>
  <r>
    <m/>
    <x v="0"/>
    <m/>
    <s v="Gestión"/>
    <s v="Estratégico"/>
    <m/>
    <m/>
    <s v=" Comunicación deficiente y desarticulada"/>
    <m/>
    <m/>
    <m/>
    <m/>
    <s v="En los documentos del SIG, se encuentran las comunicaciones requeridas, (que comunica, como, cuando); se cuenta con un plan de comunicaciones. Se realiza una reunión mensual Comité Directivo para articular a todos los procesos y comunicar lineamientos."/>
    <s v="Son efectivos y están documentados "/>
    <s v="Fuerte"/>
    <n v="100"/>
    <m/>
    <m/>
    <m/>
    <m/>
    <m/>
    <m/>
    <m/>
    <m/>
    <m/>
    <m/>
    <m/>
    <m/>
    <m/>
    <m/>
    <m/>
    <m/>
    <m/>
    <m/>
    <m/>
    <m/>
    <m/>
    <m/>
    <m/>
    <m/>
  </r>
  <r>
    <n v="3"/>
    <x v="0"/>
    <s v="Incumplimiento en las funciones públicas"/>
    <s v="Gestión"/>
    <s v="Cumplimiento"/>
    <s v="No aplica"/>
    <s v="No aplica"/>
    <s v="Desarticulación entre los objetivos de los procesos y los objetivos estratégicos por el incumplimiento o falta de interiorización del contexto institucional. _x000a__x000a_Falta de organización en los procesos y asignación de responsabilidades para el cumplimento de las funciones publicas. "/>
    <s v="Sanciones, multas o investigaciones disciplinarias, penales o fiscales por parte de organismos de control y vigilancia.  "/>
    <n v="2"/>
    <n v="4"/>
    <s v="Alta"/>
    <s v="Se formularon objetivos estratégicos asociados a cada función publica atribuidas al CONTE_x000a__x000a_Se definieron indicadores de seguimiento y medición para los objetivos asociados a las funciones publicas, así como las estrategias que permitan dar cumplimiento al objetivo y se establece la información documentada de los procesos misionales: Producción de matrículas, Procesos disciplinarios y fomento educativo.  "/>
    <s v="Son efectivos y están documentados "/>
    <s v="Fuerte"/>
    <n v="100"/>
    <n v="100"/>
    <s v="Fuerte"/>
    <s v="Directa"/>
    <s v="Directa"/>
    <n v="2"/>
    <n v="2"/>
    <n v="0"/>
    <n v="2"/>
    <n v="1"/>
    <n v="2"/>
    <s v="Baja"/>
    <s v="Asumir el riesgo"/>
    <s v="Reducir el riesgo"/>
    <s v="Seguimiento y control a las estrategias incluidas en el cumplimiento de los objetivos del 1 al 4 los cuales estan relacionados con el cumplimiento de las funciones publicas._x000a_"/>
    <s v="Dirección Ejecutiva"/>
    <d v="2025-01-08T00:00:00"/>
    <d v="2025-12-31T00:00:00"/>
    <s v="Mensual"/>
    <s v="Indicadores de los Objetivos estratégicos 1,2,3 y 4  asi como el seguimiento a sus estrategias (con los resultados anuales)"/>
    <s v="Cuadro de Mando Corporativo"/>
    <s v="1. Analizar las causas del incumplimiento_x000a_2. Se solicita al responsable la apertura de la acción de mejora_x000a_3. Seguimiento a las acciones definidas._x000a_4. En caso de requerimientos de Entes de control, se prepara la respuesta correspondiente."/>
    <s v="NO"/>
    <s v="No aplica"/>
    <s v="No aplica"/>
  </r>
  <r>
    <m/>
    <x v="0"/>
    <m/>
    <s v="Gestión"/>
    <s v="Cumplimiento"/>
    <m/>
    <m/>
    <s v="Falta de seguimiento a procesos de certificación, vigilancia o control._x000a__x000a_Presiones externas o conflictos de interés con gremios o actores del sector eléctrico._x000a__x000a_Débil cultura de cumplimiento y rendición de cuentas."/>
    <m/>
    <m/>
    <m/>
    <m/>
    <s v="Se cuenta con el programa de tranparencia empresacial, el codigo de etica y buen gobierno corporativo, las auditorias internas e implementacion del sistema integrado de gestion. "/>
    <s v="Son efectivos y están documentados "/>
    <s v="Fuerte"/>
    <n v="100"/>
    <m/>
    <m/>
    <m/>
    <m/>
    <m/>
    <m/>
    <m/>
    <m/>
    <m/>
    <m/>
    <m/>
    <m/>
    <m/>
    <m/>
    <m/>
    <m/>
    <m/>
    <m/>
    <m/>
    <m/>
    <m/>
    <m/>
    <m/>
    <m/>
  </r>
  <r>
    <n v="4"/>
    <x v="0"/>
    <s v="Información inoportuna, incorrecta, incompleta o inadecuada _x000a_(comunicaciones)"/>
    <s v="Gestión"/>
    <s v="Información "/>
    <s v="No aplica"/>
    <s v="No aplica"/>
    <s v="Falta de seguimiento de la producción comunicativa, desarticulación con las áreas que publican información, insuficiencia de insumos requeridos para la divulgación de la información, incumplimiento de la Política de Protección de Datos Personales por parte de los procesos solicitantes o del Creativo de Comunicaciones."/>
    <s v="Pérdida de la imagen institucional_x000a_Reprocesos en la ejecución de la gestión_x000a_Uso ineficiente de recursos_x000a_Desgaste administrativo"/>
    <n v="1"/>
    <n v="3"/>
    <s v="Moderada"/>
    <s v="Se cuenta con el Plan de Comunicaciones , Manual de marca., procedimiento generacion de piezas graficas y/o publicaciones, politica uso de marca contratos con terceros, asi como con la política de tratamiento de datos y autorización de uso de datos personales. _x000a_  "/>
    <s v="Son efectivos y están documentados "/>
    <s v="Fuerte"/>
    <n v="100"/>
    <n v="100"/>
    <s v="Fuerte"/>
    <s v="Directa"/>
    <s v="Directa"/>
    <n v="2"/>
    <n v="2"/>
    <n v="-1"/>
    <n v="1"/>
    <n v="1"/>
    <n v="1"/>
    <s v="Baja"/>
    <s v="Asumir el riesgo"/>
    <s v="Asumir el riesgo"/>
    <s v="Seguir aplicando los controles"/>
    <s v="Creativo de Comunicaciones"/>
    <d v="2025-01-08T00:00:00"/>
    <d v="2025-12-31T00:00:00"/>
    <s v="Mensual"/>
    <s v="Indicadores del cargo - Creativo de comunicaciones. "/>
    <s v="Cuadro de mando"/>
    <s v="1. Analizar las causas del incumplimiento_x000a_2. Se solicita al responsable la apertura de la acción de mejora_x000a_3. Seguimiento a las acciones definidas."/>
    <s v="NO"/>
    <s v="No aplica"/>
    <s v="No aplica"/>
  </r>
  <r>
    <n v="5"/>
    <x v="0"/>
    <s v="Incumplimiento en los objetivos de los proyectos "/>
    <s v="Gestión"/>
    <s v="Estratégico"/>
    <s v="No aplica"/>
    <s v="No aplica"/>
    <s v="Causas relacionados con la parte Técnica: Problemas relacionados con la Tecnología, fallos en el diseño, falta de conocimientos Técnicos o la integración de sistemas. _x000a_Causas relacionados con la parte de Recursos Humanos: Falta de personal capacitado, perdida de miembros clave  del equipo, conflictos o falta de comunicación efectiva. "/>
    <s v="Retrasos en el cronograma_x000a_Aumento de costos _x000a_Perdida de Calidad_x000a_Pérdida de la imagen institucional_x000a_Impacto negativo en la satisfacción de las partes interesadas_x000a_Cancelación del proyecto o impacto en la viabilidad del proyecto. _x000a_Impactos ambientales y sociales_x000a_Sanciones regulatorias_x000a_Perdidas Financieras_x000a_Afectaciones en el ingreso y crecimiento de la empresa_x000a__x000a_"/>
    <n v="2"/>
    <n v="3"/>
    <s v="Moderada"/>
    <s v="Procedimiento y formatos de Gestión de proyectos. _x000a__x000a_Guía metodológica para la presentación de proyectos"/>
    <s v="Son efectivos y están documentados "/>
    <s v="Fuerte"/>
    <n v="100"/>
    <n v="100"/>
    <s v="Fuerte"/>
    <s v="Directa"/>
    <s v="No disminuye"/>
    <n v="2"/>
    <n v="0"/>
    <n v="0"/>
    <n v="3"/>
    <n v="1"/>
    <n v="3"/>
    <s v="Moderada"/>
    <s v="Asumir o reducir el riesgo"/>
    <s v="Reducir el riesgo"/>
    <s v="1. Control de los proyectos desde la planeación estratégica. _x000a_2. seguimiento al estado de los proyectos por parte de la Dirección Ejecutiva.  _x000a_3. Acompañamiento a los proyectos por parte de un Especialista en proyectos. _x000a_4. Socialización y fortalecimiento de la aplicación del procedimiento de proyectos. "/>
    <s v="Profesional Gestion de proyectos. "/>
    <d v="2025-01-08T00:00:00"/>
    <d v="2025-12-31T00:00:00"/>
    <s v="Mensual"/>
    <s v="Cumplimiento plan de trabajo de los proyectos"/>
    <s v="Cuadro de Mando Corporativo"/>
    <s v="1. Analizar las causas del incumplimiento_x000a_2. Se solicita al responsable la apertura de la acción de mejora_x000a_3. Seguimiento a las acciones definidas._x000a_4. En caso de requerimientos de Entes de control o partes interesadas, se prepara la respuesta correspondiente."/>
    <s v="NO"/>
    <s v="No aplica"/>
    <s v="No aplica"/>
  </r>
  <r>
    <m/>
    <x v="0"/>
    <m/>
    <s v="Gestión"/>
    <s v="Estratégico"/>
    <m/>
    <m/>
    <s v="Problemas relacionados con la parte Financiera: Presupuesto insuficiente, cambios en el costo de los recursos, errores en la estimación de costos, fluctuaciones económicas. _x000a_Causas relacionadas con el cronograma: Retrasos en la entrega, dependencia de tareas criticas, problemas para coordinar con proveedores. _x000a_Causas relacionadas con el aspecto legal: Cumplimiento normativo, cambios en las leyes o regulaciones, problemas con contratos o propiedades. "/>
    <m/>
    <m/>
    <m/>
    <m/>
    <s v="Asignacion de un grupo interdisciplinario para el desarrollo de los proyectos. _x000a__x000a_Estudio de factibilidad tecnica y financiera previo. _x000a__x000a_Realización de auditorias internas. _x000a__x000a_Planeación y seguimiento integral a los proyectos"/>
    <s v="Son efectivos y están documentados "/>
    <s v="Fuerte"/>
    <n v="100"/>
    <m/>
    <m/>
    <m/>
    <m/>
    <m/>
    <m/>
    <m/>
    <m/>
    <m/>
    <m/>
    <m/>
    <m/>
    <m/>
    <m/>
    <m/>
    <m/>
    <m/>
    <m/>
    <m/>
    <m/>
    <m/>
    <m/>
    <m/>
    <m/>
  </r>
  <r>
    <n v="6"/>
    <x v="0"/>
    <s v="Aprobar y ejecutar un presupuesto que no cubra las necesidades de toda la vigencia fiscal. "/>
    <s v="Gestión"/>
    <s v="Estratégico"/>
    <s v="No aplica"/>
    <s v="No aplica "/>
    <s v=" Deficiencia en la programación y proyección de las necesidades e inversiones._x000a_Falta de generación de presupuesto a través de grupo interdisciplinario para cubrir todas las necesidades. "/>
    <s v="Recorte de presupuesto para las vigencias siguientes en cada proceso_x000a_Incumplimiento de los objetivos institucionales. _x000a_Incumplimiento de metas e indicadores, proyectos o programas "/>
    <n v="1"/>
    <n v="3"/>
    <s v="Moderada"/>
    <s v="Se realiza una planeación de los recursos por cada proceso para la siguiente vigencia, se realiza seguimiento y control del presupuesto aprobado por medio de herramienta tecnologica (modulo de presupuesto), asi mismo se cuenta con procedimiento de presupuesto. "/>
    <s v="Son efectivos y están documentados "/>
    <s v="Fuerte"/>
    <n v="100"/>
    <n v="100"/>
    <s v="Fuerte"/>
    <s v="Directa"/>
    <s v="Directa"/>
    <n v="2"/>
    <n v="2"/>
    <n v="-1"/>
    <n v="1"/>
    <n v="1"/>
    <n v="1"/>
    <s v="Baja"/>
    <s v="Asumir el riesgo"/>
    <s v="Reducir el riesgo"/>
    <s v="1. Definición de Procedimiento y lineamientos para la proyección del  presupuesto de la entidad. _x000a_2. Estructurar seguimiento y control  a las Cuentas Contables y Presupuestales que afectan el Ingreso, Gasto y Costo, (control, ejecución y responsabilidad del rubro por cada responsable de proceso)."/>
    <s v="Profesional Financiero-Dirección Ejecutiva"/>
    <d v="2025-01-08T00:00:00"/>
    <d v="2025-12-31T00:00:00"/>
    <s v="Bimestral "/>
    <s v="Indicador ejecucion presupuestal"/>
    <s v="Cuadro de Mando Corporativo"/>
    <s v="1. Analizar las causas del incumplimiento_x000a_2.Documentar  la acción de mejora, definición de alternativas de endeudamiento u obtención de recursos._x000a_3. Seguimiento a las acciones definidas._x000a_4. En caso de requerimientos de Entes de control, se prepara la respuesta correspondiente."/>
    <s v="NO"/>
    <s v="No aplica"/>
    <s v="No aplica"/>
  </r>
  <r>
    <m/>
    <x v="1"/>
    <m/>
    <s v="Gestión"/>
    <s v="Estratégico"/>
    <m/>
    <m/>
    <m/>
    <m/>
    <m/>
    <m/>
    <m/>
    <s v="Se tiene la planeación estratégica en la cual se verifican los recursos necesarios para la ejecución de los objetivos/planes/programas y proyectos. Auditorias por parte de la revisoria fiscal. _x000a_Se revisa las necesidades de cada proceso en el presupuesto de gastos  y se realiza control bimestral a la ejecución de los mismos, informando el estado del presupuesto y alinear el presupuesto con el plan anual de compras - PAC"/>
    <s v="Son efectivos y están documentados "/>
    <s v="Fuerte"/>
    <n v="100"/>
    <m/>
    <m/>
    <m/>
    <m/>
    <m/>
    <m/>
    <m/>
    <m/>
    <m/>
    <m/>
    <m/>
    <m/>
    <m/>
    <m/>
    <m/>
    <m/>
    <m/>
    <m/>
    <m/>
    <m/>
    <m/>
    <m/>
    <m/>
    <m/>
  </r>
  <r>
    <n v="7"/>
    <x v="0"/>
    <s v="Inoportunidad en la publicicacion o presentacion de informes de gestion, revisión por la dirección e informes de ley. "/>
    <s v="Gestión"/>
    <s v="Estratégico"/>
    <s v="No aplica"/>
    <s v="No aplica "/>
    <s v="Inoportunidad en el reporte de la información para el seguimiento._x000a__x000a_Fallas en la implementacion del sistema integrado de gestion _x000a__x000a_Falta de cultura institucional orientada a la planificación, evaluación y mejora continua."/>
    <s v="Omisión de necesidades y problemáticas de algunas dependencias.                      _x000a_Sanciones por incumplimiento legal. _x000a_Deterioro de la imagen  institucional"/>
    <n v="1"/>
    <n v="3"/>
    <s v="Moderada"/>
    <s v="Recolectar y revisar el informa de gestion de cada uno de los procesos._x000a__x000a_Control a la presentacion de informes por parte de planeación"/>
    <s v="Son efectivos y están documentados "/>
    <s v="Fuerte"/>
    <n v="100"/>
    <n v="100"/>
    <s v="Fuerte"/>
    <s v="Directa"/>
    <s v="Directa"/>
    <n v="2"/>
    <n v="2"/>
    <n v="-1"/>
    <n v="1"/>
    <n v="1"/>
    <n v="1"/>
    <s v="Baja"/>
    <s v="Asumir el riesgo"/>
    <s v="Asumir el riesgo"/>
    <s v="1. Preparar formato para presentación de informe de gestión por parte de cada proceso._x000a_2. Establecer cronograma de presentación de informes a entes de control y partes interesadas y realizar seguimiento y control a la ejecución del mismo.  _x000a_Continuar con la aplicación de controles "/>
    <s v="Profesional Dirección Ejecutiva_x000a__x000a_Analista de planeacion"/>
    <d v="2025-01-08T00:00:00"/>
    <d v="2025-12-31T00:00:00"/>
    <s v="Semestral "/>
    <s v="Cronograma de presentacion de informes."/>
    <s v="Carpeta compartida de control y mejora continua. "/>
    <s v="1. Analizar las causas del incumplimiento_x000a_2. Se solicita  a la Dirección Ejecutiva la apertura de la acción de mejora_x000a_3. Seguimiento a las acciones definidas._x000a_4. En caso de requerimientos de Entes de control, se prepara la respuesta correspondiente."/>
    <s v="NO"/>
    <s v="No aplica"/>
    <s v="No aplica"/>
  </r>
  <r>
    <m/>
    <x v="0"/>
    <m/>
    <s v="Gestión"/>
    <s v="Estratégico"/>
    <m/>
    <m/>
    <s v=" Falta de compromiso por parte de los lideres de los procesos. _x000a__x000a_Falta de seguimiento y control a la ejecucion de los informes._x000a__x000a_Ausencia de un cronograma oficial y compartido para la recolección, consolidación y publicación de la información del SIG._x000a__x000a_Desarticulación entre los procesos responsables de generar y consolidar los datos estratégicos."/>
    <m/>
    <m/>
    <m/>
    <m/>
    <s v="Planificar y solicitar los documentos pertinentes para la revision por la direccion. "/>
    <s v="Son efectivos y están documentados "/>
    <s v="Fuerte"/>
    <n v="100"/>
    <m/>
    <m/>
    <m/>
    <m/>
    <m/>
    <m/>
    <m/>
    <m/>
    <m/>
    <m/>
    <m/>
    <m/>
    <m/>
    <m/>
    <m/>
    <m/>
    <m/>
    <m/>
    <m/>
    <m/>
    <m/>
    <m/>
    <m/>
    <m/>
  </r>
  <r>
    <n v="8"/>
    <x v="2"/>
    <s v="Incorrecta evaluación de cumplimiento de los procesos  de acuerdo con los requisitos aplicables_x000a_(auditorias internas)"/>
    <s v="Gestión"/>
    <s v="Estratégico"/>
    <s v="No aplica"/>
    <s v="No aplica "/>
    <s v="Limitación en la información, Declarar hallazgos sin evidencias o por fallas en la interpretación de los requisitos debido a desconocimiento de los requisitos aplicables y el contexto institucional."/>
    <s v="Pérdida de eficiencia y cumplimiento  en los procesos, materialización de riesgos e incumplimiento de los requisitos"/>
    <n v="2"/>
    <n v="3"/>
    <s v="Moderada"/>
    <s v=" Se tiene una reunión de cierre  por cada  auditoria interna en el cual el auditado revisa los hallazgos.  Se cuenta con el procedimiento de Auditoria Interna y  Guía para el ejercicio de la auditoria interna y normas de ética y profesionalidad. "/>
    <s v="Son efectivos y están documentados "/>
    <s v="Fuerte"/>
    <n v="100"/>
    <n v="100"/>
    <s v="Fuerte"/>
    <s v="Directa"/>
    <s v="No disminuye"/>
    <n v="2"/>
    <n v="0"/>
    <n v="0"/>
    <n v="3"/>
    <n v="1"/>
    <n v="3"/>
    <s v="Moderada"/>
    <s v="Asumir o reducir el riesgo"/>
    <s v="Reducir el riesgo"/>
    <s v="1.El Asesor del SIG acompaña las auditorias internas y la redacción de informes de auditoria._x000a_2. Para el proceso de Tecnología se realizará el acompañamiento por un experto técnico con formación en Ingeniería de Sistemas._x000a_3. Para Procesos disciplinarios se cuenta con experto técnico con formación en derecho. _x000a_Continuar aplicando los controles "/>
    <s v="Profesional de Auditoria Interna"/>
    <d v="2025-01-08T00:00:00"/>
    <d v="2025-12-31T00:00:00"/>
    <s v="Trimestral"/>
    <s v=" Indicador de ejecución de auditorias "/>
    <s v="Cuadro de Mando del proceso Control y Mejora Continua"/>
    <s v="1. Analizar las causas del incumplimiento_x000a_2. Se solicita  al responsable la  apertura de la acción de mejora_x000a_3. Seguimiento a las acciones definidas._x000a_4. En caso de requerimientos de Entes de control, se prepara la respuesta correspondiente y el proceso según aplique."/>
    <s v="NO"/>
    <s v="No aplica"/>
    <s v="No aplica"/>
  </r>
  <r>
    <m/>
    <x v="2"/>
    <m/>
    <s v="Gestión"/>
    <s v="Estratégico"/>
    <m/>
    <m/>
    <s v="Calidad de la evidencia,"/>
    <s v="Pérdida de credibilidad de la Entidad, Multas o sanciones. "/>
    <m/>
    <m/>
    <m/>
    <s v="El informe de las auditorias internas, se respalda con las listas de verificacion de las auditorias. "/>
    <s v="Son efectivos y están documentados "/>
    <s v="Fuerte"/>
    <n v="100"/>
    <m/>
    <m/>
    <m/>
    <m/>
    <m/>
    <m/>
    <m/>
    <m/>
    <m/>
    <m/>
    <m/>
    <m/>
    <m/>
    <m/>
    <m/>
    <m/>
    <m/>
    <m/>
    <m/>
    <m/>
    <m/>
    <m/>
    <m/>
    <m/>
  </r>
  <r>
    <m/>
    <x v="2"/>
    <m/>
    <s v="Gestión"/>
    <s v="Estratégico"/>
    <m/>
    <m/>
    <s v="Inadecuada redacción de los informes de evaluación."/>
    <s v="Hallazgos de Entes de control externos"/>
    <m/>
    <m/>
    <m/>
    <s v="El Profesional de Auditoria interna participa en la elaboración de los informes de auditoria, verifica la  claridad del informe frente a los criterios establecidos."/>
    <s v="Son efectivos y están documentados "/>
    <s v="Fuerte"/>
    <n v="100"/>
    <m/>
    <m/>
    <m/>
    <m/>
    <m/>
    <m/>
    <m/>
    <m/>
    <m/>
    <m/>
    <m/>
    <m/>
    <m/>
    <m/>
    <m/>
    <m/>
    <m/>
    <m/>
    <m/>
    <m/>
    <m/>
    <m/>
    <m/>
    <m/>
  </r>
  <r>
    <m/>
    <x v="2"/>
    <m/>
    <s v="Gestión"/>
    <s v="Estratégico"/>
    <m/>
    <m/>
    <s v="Inoportunidad en la entrega de los informes, fallas en la planeación de la auditoria. "/>
    <s v="No se generan alertas tempranas para la toma de decisiones, incumplimiento de los objetivos institucionales. "/>
    <m/>
    <m/>
    <m/>
    <s v="Se cuenta con el Programa Anual de Auditorias aprobado por el Consejo Directivo y se realiza seguimiento por parte del Profesional de Auditoria Interna para la entrega de informes "/>
    <s v="Son efectivos y están documentados "/>
    <s v="Fuerte"/>
    <n v="100"/>
    <m/>
    <m/>
    <m/>
    <m/>
    <m/>
    <m/>
    <m/>
    <m/>
    <m/>
    <m/>
    <m/>
    <m/>
    <m/>
    <m/>
    <m/>
    <m/>
    <m/>
    <m/>
    <m/>
    <m/>
    <m/>
    <m/>
    <m/>
    <m/>
  </r>
  <r>
    <n v="9"/>
    <x v="3"/>
    <s v="Entrega de información inoportuna e imprecisa para la toma de decisiones"/>
    <s v="Gestión"/>
    <s v="Información "/>
    <s v="No aplica"/>
    <s v="No aplica "/>
    <s v="Debilidad en la articulación de datos, errores en la toma y registro de los datos. _x000a__x000a_Falta de habilidad y/o atencion al detalle para la presentacion de datos e informacion para indicadores._x000a__x000a_Falta de conciencia sobre la importancia de la calidad de los datos para la toma de decisiones estratégicas._x000a__x000a_Uso de herramientas informales (hojas de cálculo no integradas) que aumentan el riesgo de error. _x000a_"/>
    <s v="Mala toma de decisiones_x000a_Pérdida de credibilidad interna y externa_x000a_Reprocesos_x000a_"/>
    <n v="3"/>
    <n v="3"/>
    <s v="Alta"/>
    <s v="Mensualmente se consolida los datos entregados por los procesos en su Cuadro de Mando al Cuadro de Mando corporativo (indicadores relacionados) con los resultados de la gestión institucional. En caso de detectar inconsistencias se verifica y ajusta los datos. _x000a__x000a_Capacitación periódica en gestión de información, análisis de datos y uso de sistemas institucionales (Cuadro de Mando, SIG, etc.)."/>
    <s v="Son efectivos y están documentados "/>
    <s v="Fuerte"/>
    <n v="100"/>
    <n v="100"/>
    <s v="Fuerte"/>
    <s v="Directa"/>
    <s v="No disminuye"/>
    <n v="2"/>
    <n v="0"/>
    <n v="1"/>
    <n v="3"/>
    <n v="1"/>
    <n v="3"/>
    <s v="Moderada"/>
    <s v="Asumir o reducir el riesgo"/>
    <s v="Reducir el riesgo"/>
    <s v="1. El Analista de Planeación y Profesional de Auditoria Interna revisará todo el análisis de datos generado por el SIG (auditorias, indicadores, encuestas de satisfacción, evaluación de proveedores, etc.) para verificar oportunidad y precisión._x000a__x000a_2. Implementación de Cuadros de Mando por proceso._x000a__x000a_3. Seguimiento mensual a la actualización de los Cuadros de Mando de los procesos._x000a__x000a_Continuar aplicando los controles _x000a_3 Instructivo para el diligenciamiento y presentacion de indicadores. "/>
    <s v="Analista de Planeación/Profesional de Auditoria Interna/Profesional Dirección Ejecutiva"/>
    <d v="2025-01-08T00:00:00"/>
    <d v="2025-12-31T00:00:00"/>
    <s v="Mensual"/>
    <s v="•Seguimiento a la actividad 2 del plan inspeccion para el fortalecimiento a procesos. _x000a__x000a_• Informes de auditorias internas.  "/>
    <s v="Carpeta compartida de control y mejora continua. "/>
    <s v="1. Analizar las causas del incumplimiento_x000a_2. Se solicita  al responsable la  apertura de la acción de mejora_x000a_3. Seguimiento a las acciones definidas._x000a_"/>
    <s v="SI"/>
    <s v="NC del proceso direccionamiento estrategico: No se evidencia en todos los casos la validación de los resultados de los métodos de seguimiento y medición de los indicadores de gestión:_x000a_•Respecto al Indicador de Cumplimiento del PINAR, el resultado registrado para enero es del 100%. Sin_x000a_embargo, al revisar el archivo soporte del plan de trabajo del PINAR, se observa que no se han programado actividades para este mes._x000a_•En cuanto al Indicador de Proyectos, se reporta un cumplimiento del 100% para el mes de enero. Sin embargo, al revisar el archivo soporte y conciliar el plan de trabajo del SGDEA con el archivo de Formulación de Proyectos, se observa que, aunque se contempla una actividad para enero relacionada con los flujos de trabajo de producción de matrículas, esta no fue ejecutada._x000a__x000a_Lo anterior incumplió con el numeral 9.1 Seguimiento, Medición, Análisis y Evaluación -Generalidades de_x000a_la ISO 9001:2015._x000a__x000a_NC del proceso Fomento educativo: Se evidencia que el Cronograma de capacitación inicial no se actualiza conforme a los imprevistos o eventos realizados posteriormente, por lo tanto impacta en el cálculo de los indicadores de eficacia del fomento educativo e índice de asistencia, generando resultados no validos ni fiables. Incumpliendo lo establecido en el numeral 7.1.5.1 Recursos de seguimiento y medición- Generalidades de la norma ISO 9001:2015 _x000a__x000a_NC Proceso Producción de matricula: Durante la auditoría se evidenciaron inconsistencias entre lo planificado, lo ejecutado y lo reportado, así como deficiencias en el análisis de indicadores del proceso, lo que compromete la confiabilidad de la información utilizada para la toma de decisiones y la mejora del desempeño. En particular: En el plan de trabajo del proceso, se estableció como meta la inactivación de 130 licencias especiales por caducidad. Sin embargo, en la actualización de la base de matriculados se registran solo 127 licencias inactivadas, sin justificación ni trazabilidad de la diferencia de tres casos frente al objetivo trazado._x000a_b) En el análisis del indicador del mes de enero, se reportó que no se presentaron productos no_x000a_conformes identificados por el cliente. No obstante, al revisar la base de datos del sistema PQRSD,_x000a_se identificaron cuatro productos no conformes no contemplados en dicho análisis, con los siguientes consecutivos:_x000a_i. 2-2025120000114 – Corrección de plantilla – EDUTECNICA – Subsanado (sin radicado)._x000a_ii. Sin radicado – Error en el cargue de plantilla – CEFFIC – Subsanado._x000a_iii. 2-2025120000123 – Corrección de plantilla – EDUTECNICA – Subsanado._x000a_iv. 2-2025120000119 – Corrección de plantilla – EDUTECNICA – Subsanado._x000a__x000a_Estas no conformidades fueron gestionadas, pero no se reflejan en el indicador, afectando la integridad_x000a_del análisis mensual y el seguimiento a la satisfacción del cliente. Incumpliendo lo establecido en el_x000a_numeral 9.1.1 Seguimiento, medición, análisis y evaluación literal b) y 9.1.3 Análisis y evaluación de la_x000a_norma ISO 9001:2015"/>
    <s v="86-15-91"/>
  </r>
  <r>
    <m/>
    <x v="3"/>
    <m/>
    <s v="Gestión"/>
    <s v="Información "/>
    <m/>
    <m/>
    <s v="Debilidad en la articulación de procesos. _x000a__x000a_Bajo nivel de formación en manejo de herramientas de análisis y reporte por parte del personal responsable._x000a__x000a_Falta de trazabilidad en los datos de informacion._x000a__x000a_Falta de confiabilidad en las herramientas tecnologicas o mecanismos automatizados. "/>
    <m/>
    <m/>
    <m/>
    <m/>
    <s v="Los Cuadros de Mando de los diferentes procesos son validados en las auditorias internas. _x000a__x000a_Aplicación del plan de inspeccion para el fortalecimiento de procesos - actividad 2"/>
    <s v="Son efectivos y están documentados "/>
    <s v="Fuerte"/>
    <n v="100"/>
    <m/>
    <m/>
    <m/>
    <m/>
    <m/>
    <m/>
    <m/>
    <m/>
    <m/>
    <m/>
    <m/>
    <m/>
    <m/>
    <m/>
    <m/>
    <m/>
    <m/>
    <m/>
    <m/>
    <m/>
    <m/>
    <m/>
    <m/>
    <m/>
  </r>
  <r>
    <m/>
    <x v="3"/>
    <m/>
    <s v="Gestión"/>
    <s v="Información "/>
    <m/>
    <m/>
    <m/>
    <m/>
    <m/>
    <m/>
    <m/>
    <s v="El Profesional de la Dirección Ejecutiva o Analista de Planeación solicita la apertura de las acciones de mejora correspondientes cuando los indicadores están en rojo o insatisfactorio, los resultados de auditorias internas y demás análisis de datos derivados del SIG. "/>
    <s v="Son efectivos y están documentados "/>
    <s v="Fuerte"/>
    <n v="100"/>
    <m/>
    <m/>
    <m/>
    <m/>
    <m/>
    <m/>
    <m/>
    <m/>
    <m/>
    <m/>
    <m/>
    <m/>
    <m/>
    <m/>
    <m/>
    <m/>
    <m/>
    <m/>
    <m/>
    <m/>
    <m/>
    <m/>
    <m/>
    <m/>
  </r>
  <r>
    <n v="10"/>
    <x v="2"/>
    <s v="Inadecuada planificación y desarrollo de las actividades relacionadas con la implementación y mantenimiento del Sistema Integrado de Gestión"/>
    <s v="Gestión"/>
    <s v="Operativo"/>
    <s v="No aplica"/>
    <s v="No aplica "/>
    <s v="Falta de articulación entre los objetivos estratégicos y los componentes del SIG.   Ausencia de un cronograma institucional que incluya la implementación, mantenimiento y mejora del SIG.  "/>
    <s v="_x0009_Implementación parcial o superficial del Sistema Integrado de Gestión._x000a_Dificultad para evidenciar cumplimiento normativo ante entes de control._x000a_Reprocesos en auditorías internas y externas._x000a_Incumplimiento de metas institucionales ligadas a calidad, ambiente, SST u otros ejes del SIG._x000a_Pérdida de credibilidad institucional frente a usuarios, técnicos registrados y otras partes interesadas._x000a_Posibles sanciones o llamados de atención por parte de entes reguladores. "/>
    <n v="1"/>
    <n v="2"/>
    <s v="Baja"/>
    <s v="Aprobación y divulgación institucional de los  Planes  de implementación y/o mantenimiento del SIG, alineado con las estrategias, incluyendo responsables, metas, cronograma y recursos asignados."/>
    <s v="Son efectivos y están documentados "/>
    <s v="Fuerte"/>
    <n v="100"/>
    <n v="100"/>
    <s v="Fuerte"/>
    <s v="Directa"/>
    <s v="Directa"/>
    <n v="2"/>
    <n v="2"/>
    <n v="-1"/>
    <n v="0"/>
    <n v="1"/>
    <n v="1"/>
    <s v="Baja"/>
    <s v="Asumir el riesgo"/>
    <s v="Asumir el riesgo"/>
    <s v="_x000a_1. Implementar el plan de trabajo del Subsistema de SST _x000a_2.  Impementación del  programa de auditorias internas. _x000a_Continuar aplicando los controles "/>
    <s v="Analista de Planeación / Líder Administrativo / Profesional de auditoria interna"/>
    <d v="2025-01-08T00:00:00"/>
    <d v="2025-12-31T00:00:00"/>
    <s v="Trimestral"/>
    <s v="_x000a_Implementación del Plan de trabajo SST y responsabilidad social. "/>
    <s v="Cuadro de Mando proceso administrativo"/>
    <s v="1. Ajustar el cronograma_x000a_2.Realizar ajustes a las metodologías_x000a_3. Reiteración de comunicados y Ampliación de plazos                           "/>
    <s v="NO"/>
    <s v="No aplica"/>
    <s v="No aplica"/>
  </r>
  <r>
    <m/>
    <x v="2"/>
    <m/>
    <s v="Gestión"/>
    <s v="Ambiental"/>
    <m/>
    <m/>
    <s v="Insuficiente divulgación y conocimiento del componentes y elementos del SIG  por parte de los procesos . Falta de liderazgo y apropiación por parte de los líderes de proceso frente al SIG.Rotación de personal sin inducción en temas de calidad y gestión integral.                 "/>
    <m/>
    <m/>
    <m/>
    <m/>
    <s v="              _x000a_Implementar  las metodologías establecidas en la gestión de los procesos (encuestas de satisfacción, cuadro de mando, evaluación de proveedores, etc.). Implementación de los procedimientos de Inducción, entrenamiento y capacitación.         _x000a_"/>
    <s v="Son efectivos y están documentados "/>
    <s v="Fuerte"/>
    <n v="100"/>
    <m/>
    <m/>
    <m/>
    <m/>
    <m/>
    <m/>
    <m/>
    <m/>
    <m/>
    <m/>
    <m/>
    <m/>
    <m/>
    <m/>
    <m/>
    <m/>
    <m/>
    <m/>
    <m/>
    <m/>
    <m/>
    <m/>
    <m/>
    <m/>
  </r>
  <r>
    <m/>
    <x v="2"/>
    <m/>
    <s v="Gestión"/>
    <s v="SST"/>
    <m/>
    <m/>
    <s v="Insuficientes mecanismos de monitoreo en el desarrollo e implementación del SIG "/>
    <m/>
    <m/>
    <m/>
    <m/>
    <s v="Realizar el monitoreo a la implementación de los planes de trabajo del SIG."/>
    <s v="Son efectivos y están documentados "/>
    <s v="Fuerte"/>
    <n v="100"/>
    <m/>
    <m/>
    <m/>
    <m/>
    <m/>
    <m/>
    <m/>
    <m/>
    <m/>
    <m/>
    <m/>
    <m/>
    <m/>
    <m/>
    <m/>
    <m/>
    <m/>
    <m/>
    <m/>
    <m/>
    <m/>
    <m/>
    <m/>
    <m/>
  </r>
  <r>
    <n v="11"/>
    <x v="2"/>
    <s v="Inadecuada implementación de los planes de mejoramiento por parte de los procesos del Sistema Integrado de Gestión y/o acciones de mejora ineficaces"/>
    <s v="Gestión"/>
    <s v="Operativo"/>
    <s v="No aplica"/>
    <s v="No aplica "/>
    <s v="Falta de conocimiento de las metodologías relacionadas a mejoramiento. _x000a__x000a_Débil análisis de viabilidad técnica y operativa de las acciones propuestas.                "/>
    <s v="Reprocesos en la formulación de los planes de mejoramiento._x000a_Mejoras no incorporadas en la gestión de los procesos      _x000a_Cierre no eficaz de los planes de mejoramiento  _x000a_Incumplimientos_x000a_Mala imagen_x000a_Pérdida de credibilidad "/>
    <n v="1"/>
    <n v="2"/>
    <s v="Baja"/>
    <s v="Procedimiento Gestión del cambio y acciones de Mejora. "/>
    <s v="Son efectivos y están documentados "/>
    <s v="Fuerte"/>
    <n v="100"/>
    <n v="100"/>
    <s v="Fuerte"/>
    <s v="Directa"/>
    <s v="Directa"/>
    <n v="2"/>
    <n v="2"/>
    <n v="-1"/>
    <n v="0"/>
    <n v="1"/>
    <n v="1"/>
    <s v="Baja"/>
    <s v="Asumir el riesgo"/>
    <s v="Asumir el riesgo"/>
    <s v="1. Seguimiento del estado de implementación de las acciones de mejora por parte del Profesional de Auditorias Internas_x000a_2. Informe de acciones de mejora abiertas a cada líder de proceso. _x000a_3. Se revisan las acciones pendientes por ejecutar en el comité directivo."/>
    <s v="Profesional de Auditoria Interna"/>
    <d v="2025-01-08T00:00:00"/>
    <d v="2025-12-31T00:00:00"/>
    <s v="Trimestral"/>
    <s v="Indicador Implementar acciones de mejora eficaces"/>
    <s v="Cuadro de Mando Corporativo"/>
    <s v="1. Corregir y ajustar los planes de mejora que no cumplen las especificaciones _x000a_2. Si, la acción de mejora no es eficaz se debe generar una nueva acción de mejora."/>
    <s v="NO"/>
    <s v="No aplica"/>
    <s v="No aplica"/>
  </r>
  <r>
    <m/>
    <x v="2"/>
    <m/>
    <s v="Gestión"/>
    <s v="Ambiental"/>
    <m/>
    <m/>
    <s v="Insuficientes mecanismos de divulgación sobre las metodologías de mejoramiento  _x000a__x000a_Falta de implementacion del plan de accion definido por parte del proceso                 "/>
    <m/>
    <m/>
    <m/>
    <m/>
    <s v="Reuniones en compañía de un equipo interdisciplinario  para documentar las acciones de mejora con los involucrados."/>
    <s v="Son efectivos y están documentados "/>
    <s v="Fuerte"/>
    <n v="100"/>
    <m/>
    <m/>
    <m/>
    <m/>
    <m/>
    <m/>
    <m/>
    <m/>
    <m/>
    <m/>
    <m/>
    <m/>
    <m/>
    <m/>
    <m/>
    <m/>
    <m/>
    <m/>
    <m/>
    <m/>
    <m/>
    <m/>
    <m/>
    <m/>
  </r>
  <r>
    <m/>
    <x v="2"/>
    <m/>
    <s v="Gestión"/>
    <s v="SST"/>
    <m/>
    <m/>
    <s v="Débil evaluación de la viabilidad de desarrollo de los planes de mejoramiento   "/>
    <m/>
    <m/>
    <m/>
    <m/>
    <s v="Realización de seguimiento a la implementación de las acciones de mejora y evaluación de recursos en la implementación de las mismas a través de la matriz de acciones. "/>
    <s v="Son efectivos y están documentados "/>
    <s v="Fuerte"/>
    <n v="100"/>
    <m/>
    <m/>
    <m/>
    <m/>
    <m/>
    <m/>
    <m/>
    <m/>
    <m/>
    <m/>
    <m/>
    <m/>
    <m/>
    <m/>
    <m/>
    <m/>
    <m/>
    <m/>
    <m/>
    <m/>
    <m/>
    <m/>
    <m/>
    <m/>
  </r>
  <r>
    <n v="12"/>
    <x v="2"/>
    <s v="Incumplimiento de las disposiciones institucionales y normativas en materia de gestión documental"/>
    <s v="Gestión"/>
    <s v="Operativo"/>
    <s v="No aplica"/>
    <s v="No aplica "/>
    <s v="Desactualización o desconocimiento de las Tablas de Retención Documental (TRD) y de la Gestión Documental."/>
    <s v="Incumplimiento al Sistema Integrado de gestión_x000a_Incumplimiento normativo en materia de gestión documental y archivística"/>
    <n v="4"/>
    <n v="3"/>
    <s v="Alta"/>
    <s v="Implementación del Manual de Gestión documental y el procedimiento de Control de información documentada. "/>
    <s v="Son efectivos y están documentados "/>
    <s v="Fuerte"/>
    <n v="100"/>
    <n v="66.666666666666671"/>
    <s v="Moderado"/>
    <s v="Directa"/>
    <s v="Directa"/>
    <n v="1"/>
    <n v="1"/>
    <n v="3"/>
    <n v="2"/>
    <n v="3"/>
    <n v="2"/>
    <s v="Moderada"/>
    <s v="Asumir o reducir el riesgo"/>
    <s v="Reducir el riesgo"/>
    <s v="1. Brindar capacitaciones en manejo de archivo al personal de planta _x000a_2. Revisión las TRD y aprobarlas_x000a_3. Actualizacion y socialización del PINAR _x000a_4. Implementación de la gestión documental del CONTE._x000a_5. Proyecto: Adquisición del licenciamiento, parametrización, implementación y puesta en producción del sistema de gestión de documento electrónico de archivo – SGDEA._x000a_Continuar aplicando los controles."/>
    <s v="Profesional Dirección Ejecutiva / Profesional Gestion Documental"/>
    <d v="2025-01-08T00:00:00"/>
    <d v="2025-12-31T00:00:00"/>
    <s v="Semestral "/>
    <s v="Cuadro de mando integral - Profesional de gestión documental"/>
    <s v="Cuadro de Mando proceso Control y Mejora Continua_x000a_Cuadro de Mando Corporativo"/>
    <s v=" 1. Analizar las causas del incumplimiento_x000a_2. Se solicita  al responsable la  apertura de la acción de mejora - Realizar Nuevamente capacitaciones en manejo de archivos_x000a_3. Seguimiento a las acciones definidas._x000a_"/>
    <s v="NO"/>
    <s v="No aplica"/>
    <s v="No aplica"/>
  </r>
  <r>
    <m/>
    <x v="2"/>
    <m/>
    <s v="Gestión"/>
    <s v="Operativo"/>
    <m/>
    <m/>
    <s v="Falta de formación continua del personal en normatividad y procedimientos de gestión documental. Alta rotación de personal sin inducción adecuada en gestión documental.  Baja apropiación de las responsabilidades de  gestión documental por parte de los procesos.               "/>
    <m/>
    <m/>
    <m/>
    <m/>
    <s v="Brindar capacitaciones en manejo de archivo, PINAR y TRD a todos los colaboradores"/>
    <s v="Son efectivos y están documentados "/>
    <s v="Fuerte"/>
    <n v="100"/>
    <m/>
    <m/>
    <m/>
    <m/>
    <m/>
    <m/>
    <m/>
    <m/>
    <m/>
    <m/>
    <m/>
    <m/>
    <m/>
    <m/>
    <m/>
    <m/>
    <m/>
    <m/>
    <m/>
    <m/>
    <m/>
    <m/>
    <m/>
    <m/>
  </r>
  <r>
    <m/>
    <x v="2"/>
    <m/>
    <s v="Gestión"/>
    <s v="Operativo"/>
    <m/>
    <m/>
    <s v="Ausencia de seguimiento periódico al cumplimiento de las TRD y del procedimiento de control documental.Limitada implementación de herramientas tecnológicas (SGDEA) que permitan trazabilidad y automatización."/>
    <m/>
    <m/>
    <m/>
    <m/>
    <s v="Convalidación de las TRD ante la AGN_x000a__x000a_Seguimiento a la implementación de las TRD"/>
    <s v="Están documentados pero No son efectivos"/>
    <s v="Débil"/>
    <n v="0"/>
    <m/>
    <m/>
    <m/>
    <m/>
    <m/>
    <m/>
    <m/>
    <m/>
    <m/>
    <m/>
    <m/>
    <m/>
    <m/>
    <m/>
    <m/>
    <m/>
    <m/>
    <m/>
    <m/>
    <m/>
    <m/>
    <m/>
    <m/>
    <m/>
  </r>
  <r>
    <n v="13"/>
    <x v="2"/>
    <s v="Deficiente conservación y preservación de la memoria institucional.(Archivo Central)"/>
    <s v="Gestión"/>
    <s v="Operativo"/>
    <s v="No aplica"/>
    <s v="No aplica "/>
    <s v="Falta de seguimiento y control a los prestamos de documentos del  archivo central y a la eliminación de documentos según TRD"/>
    <s v="Pérdida o extracción de  la documentación_x000a_Deficiente conservación y preservación de la memoria institucional._x000a_Sanciones, incumplimientos, mala imagen, pérdida de credibilidad  "/>
    <n v="3"/>
    <n v="4"/>
    <s v="Extrema"/>
    <s v="Se lleva registro de control de préstamo de los documentos, se actualizan las TRD , se cuenta con el  Manual de Gestión Documental."/>
    <s v="Son efectivos pero no están documentados "/>
    <s v="Moderado"/>
    <n v="50"/>
    <n v="33.333333333333336"/>
    <s v="Débil"/>
    <s v="No disminuye"/>
    <s v="No disminuye"/>
    <n v="0"/>
    <n v="0"/>
    <n v="3"/>
    <n v="4"/>
    <n v="3"/>
    <n v="4"/>
    <s v="Extrema"/>
    <s v="Evitar, reducir, Compartir o transferir el riesgo"/>
    <s v="Reducir el riesgo"/>
    <s v="1. Implementación de la gestión documental del CONTE._x000a_2. Actualizacion y socialización del PINAR_x000a_3.Implementacion del proyecto Entrega del archivo de gestion documental_x000a_4. Adquisición del licenciamiento, parametrización, implementación y puesta en producción del sistema de gestión de documento electrónico de archivo – SGDEA_x000a_5. Continuar aplicando los controles "/>
    <s v="Profesional Dirección Ejecutiva / Profesional Gestion Documental"/>
    <d v="2025-01-08T00:00:00"/>
    <d v="2025-12-31T00:00:00"/>
    <s v="Trimestral"/>
    <s v="Implementar el PINAR del CONTE_x000a_Indicador cumplimiento de proyectos "/>
    <s v="Cuadro de mando integral - Profesional de gestión documental"/>
    <s v="Se realiza investigación disciplinaria, reconstrucción de información de acuerdo a la normatividad legal vigente"/>
    <s v="NO"/>
    <s v="No aplica"/>
    <s v="No aplica"/>
  </r>
  <r>
    <m/>
    <x v="2"/>
    <m/>
    <s v="Gestión"/>
    <s v="Operativo"/>
    <m/>
    <m/>
    <s v="Infraestructura deficiente para la conservación de archivo. No Se cuenta con la infraestructura necesaria para el almacenamiento y custodia del archivo, estantes, carpetas, cajas, etc."/>
    <m/>
    <m/>
    <m/>
    <m/>
    <m/>
    <s v="No existen "/>
    <s v="Débil"/>
    <n v="0"/>
    <m/>
    <m/>
    <m/>
    <m/>
    <m/>
    <m/>
    <m/>
    <m/>
    <m/>
    <m/>
    <m/>
    <m/>
    <m/>
    <m/>
    <m/>
    <m/>
    <m/>
    <m/>
    <m/>
    <m/>
    <m/>
    <m/>
    <m/>
    <m/>
  </r>
  <r>
    <m/>
    <x v="2"/>
    <m/>
    <s v="Gestión"/>
    <s v="Operativo"/>
    <m/>
    <m/>
    <s v="_x000a_Ingreso de personal no autorizado al archivo central y/o a los archivos de gestión        "/>
    <m/>
    <m/>
    <m/>
    <m/>
    <s v="Esta prohibido el ingreso de personal no autorizado y se cuentan con las cámaras de seguridad como seguimiento y control. "/>
    <s v="Son efectivos pero no están documentados "/>
    <s v="Moderado"/>
    <n v="50"/>
    <m/>
    <m/>
    <m/>
    <m/>
    <m/>
    <m/>
    <m/>
    <m/>
    <m/>
    <m/>
    <m/>
    <m/>
    <m/>
    <m/>
    <m/>
    <m/>
    <m/>
    <m/>
    <m/>
    <m/>
    <m/>
    <m/>
    <m/>
    <m/>
  </r>
  <r>
    <n v="14"/>
    <x v="2"/>
    <s v="Incumplimiento en los términos de ley para la respuesta de PQRS"/>
    <s v="Gestión"/>
    <s v="Cumplimiento"/>
    <s v="No aplica"/>
    <s v="No aplica "/>
    <s v="Quien recibe la PQRSD no registra la misma, no se  direcciona al proceso encargado, falta de planificación, seguimiento y control a la resolución de las PQRSD_x000a__x000a_Falta de compromiso con la atencion oportuna de las PQRSD recibidas. _x000a__x000a_Desconocimiento por parte de los colaboradores en las consecuencias legales en las que podria incurrir el CONTE por  falta de respuestas a PQRSD"/>
    <s v="Sanciones de las entidades de vigilancia y control, silencios administrativos, acciones legales en contra de la empresa,   daño a la imagen de la empresa _x000a_Demora en la generación de respuesta a las partes interesadas, toma de decisiones equivocadas"/>
    <n v="5"/>
    <n v="4"/>
    <s v="Extrema"/>
    <s v="Se cuenta con el procedimiento para manejo de las PQRSD."/>
    <s v="Son efectivos y están documentados "/>
    <s v="Fuerte"/>
    <n v="100"/>
    <n v="66.666666666666671"/>
    <s v="Moderado"/>
    <s v="Directa"/>
    <s v="Directa"/>
    <n v="1"/>
    <n v="1"/>
    <n v="4"/>
    <n v="3"/>
    <n v="4"/>
    <n v="3"/>
    <s v="Alta"/>
    <s v="Reducir, evitar, Compartir o transferir el riesgo "/>
    <s v="Reducir el riesgo"/>
    <s v="_x000a_1. Presentación a los lideres de proceso del análisis de las PQRSD para generar acciones de mejora.  _x000a_2. Capacitación por parte de un abogado sobre las consecuencias de no atencion a PQRSD._x000a_Continuar con la aplicación de los controles."/>
    <s v="Profesional Dirección Ejecutiva"/>
    <d v="2025-01-08T00:00:00"/>
    <d v="2025-12-31T00:00:00"/>
    <s v="Mensual"/>
    <s v="Atención oportuna de PQRSD"/>
    <s v="Cuadro de Mando Corporativo"/>
    <s v="1. Notificar a la Gerencia y  Asesor Jurídico para revisar y atender el caso, generar respuesta inmediata._x000a_2. Analizar las causas del incumplimiento_x000a_3. Se solicita  al responsable la  apertura de la acción de mejora _x000a_4. Seguimiento a las acciones definidas."/>
    <s v="SI"/>
    <s v="•Indicador ( Atención oportuna de PQRSD) en rojo para los meses de diciembre de 2024, enero y febrero de 2025 por incumplimiento en los tiempos de respsuestas_x000a__x000a_•Inoportunidad en la contestación de una PQRSD de Fomento Educativo: Se identificó demora en la respuesta a la PQRSD radicada a través de contactenos@conte.org.co el 21 de enero de 2025, con consecutivo 2-2025130000153. La respuesta por parte del Proceso de Fomento Educativo fue emitida el 14 de febrero de 2025, lo que representa un tiempo de gestión de dieciocho (18) días hábiles."/>
    <n v="76"/>
  </r>
  <r>
    <m/>
    <x v="2"/>
    <m/>
    <s v="Gestión"/>
    <s v="Cumplimiento"/>
    <m/>
    <m/>
    <s v="Error en las investigaciones para la resolución de PQRSD por Omisión de información  o error humano. "/>
    <m/>
    <m/>
    <m/>
    <m/>
    <s v=" Apoyo Jurídico para la generación de respuestas en caso de requerirse."/>
    <s v="Son efectivos y están documentados "/>
    <s v="Fuerte"/>
    <n v="100"/>
    <m/>
    <m/>
    <m/>
    <m/>
    <m/>
    <m/>
    <m/>
    <m/>
    <m/>
    <m/>
    <m/>
    <m/>
    <m/>
    <m/>
    <m/>
    <m/>
    <m/>
    <m/>
    <m/>
    <m/>
    <m/>
    <m/>
    <m/>
    <m/>
  </r>
  <r>
    <m/>
    <x v="2"/>
    <m/>
    <s v="Gestión"/>
    <s v="Cumplimiento"/>
    <m/>
    <m/>
    <s v="Falta de seguimiento a los tiempos de respuesta de las PQRS"/>
    <m/>
    <m/>
    <m/>
    <m/>
    <s v="Implementacion del SGDA para el seguimiento y control de las PQRSD recibidas y/o atendidas.  "/>
    <s v="Están documentados pero No son efectivos"/>
    <s v="Débil"/>
    <n v="0"/>
    <m/>
    <m/>
    <m/>
    <m/>
    <m/>
    <m/>
    <m/>
    <m/>
    <m/>
    <m/>
    <m/>
    <m/>
    <m/>
    <m/>
    <m/>
    <m/>
    <m/>
    <m/>
    <m/>
    <m/>
    <m/>
    <m/>
    <m/>
    <m/>
  </r>
  <r>
    <n v="15"/>
    <x v="2"/>
    <s v="Insatisfacción de los clientes y usuarios "/>
    <s v="Gestión"/>
    <s v="Imagen"/>
    <s v="No aplica"/>
    <s v="No aplica "/>
    <s v="La encuesta no permita evaluar los aspectos relevantes en la prestación del servicio o que no se realice  la encuesta"/>
    <s v="Perdida de credibilidad_x000a_Perdida de imagen _x000a_No se tomen acciones pertinentes y oportunas._x000a_No hay mejora continua en los procesos."/>
    <n v="1"/>
    <n v="3"/>
    <s v="Moderada"/>
    <s v="Se revisa la encuesta con el personal de los procesos Misionales, para tener en cuenta sus comentarios y sugerencias"/>
    <s v="Son efectivos y están documentados "/>
    <s v="Fuerte"/>
    <n v="100"/>
    <n v="100"/>
    <s v="Fuerte"/>
    <s v="Directa"/>
    <s v="Directa"/>
    <n v="2"/>
    <n v="2"/>
    <n v="-1"/>
    <n v="1"/>
    <n v="1"/>
    <n v="1"/>
    <s v="Baja"/>
    <s v="Asumir el riesgo"/>
    <s v="Reducir el riesgo"/>
    <s v="1. Caracterización de los Técnicos electricistas._x000a_2. Generar Boletín informativo del CONTE para interactuar con los usuarios y suplir las sugerencias para mejorar el trámite._x000a_3. Apoyo en la legalización de las actividades de las asociaciones para mejorar el servicio que estas brindan para los diferentes tramites del proceso de producción de matriculas._x000a_4. Generacion de acciones con relaciones a los resultados de las encuestas de satisfaccion de partes interesadas._x000a_5. Mejorar la imagen del CONTE a través de la participación en diferentes eventos y congresos del sector. _x000a_6. Estrategias para mejorar la atención a los clientes o usuarios._x000a_7. Aumentar la credibilidad del CONTE para mayor generación de demanda a través de acercamiento con empresas del sector._x000a_"/>
    <s v="• Profesional Auditoria Interna._x000a__x000a_• Lider Misional"/>
    <d v="2025-01-08T00:00:00"/>
    <d v="2025-12-31T00:00:00"/>
    <s v="Trimestral"/>
    <s v="Satisfacción del cliente_x000a_"/>
    <s v="Cuadro de Mando Corporativo"/>
    <s v="1. Analizar las causas del incumplimiento_x000a_2. Se solicita  al responsable la  apertura de la acción de mejora _x000a_3. Seguimiento a las acciones definidas."/>
    <s v="NO"/>
    <s v="No aplica"/>
    <s v="No aplica"/>
  </r>
  <r>
    <m/>
    <x v="2"/>
    <m/>
    <s v="Gestión"/>
    <s v="Imagen"/>
    <m/>
    <m/>
    <s v="Que no se tomen acciones como resultado de la encuesta de satisfacción pertinentes y oportunas "/>
    <m/>
    <m/>
    <m/>
    <m/>
    <s v="Se cuenta con el procedimiento  Satisfacción de Clientes y Usuarios, se genera seguimiento a las acciones de mejora en la revisión por la dirección "/>
    <s v="Son efectivos y están documentados "/>
    <s v="Fuerte"/>
    <n v="100"/>
    <m/>
    <m/>
    <m/>
    <m/>
    <m/>
    <m/>
    <m/>
    <m/>
    <m/>
    <m/>
    <m/>
    <m/>
    <m/>
    <m/>
    <m/>
    <m/>
    <m/>
    <m/>
    <m/>
    <m/>
    <m/>
    <m/>
    <m/>
    <m/>
  </r>
  <r>
    <m/>
    <x v="2"/>
    <m/>
    <s v="Gestión"/>
    <s v="Imagen"/>
    <m/>
    <m/>
    <s v="No se atiendan las sugerencia realizadas por los usuarios y clientes."/>
    <m/>
    <m/>
    <m/>
    <m/>
    <s v="Se cuenta con seguimiento a las encuestas de satisfaccion de clientes y usuarios por parte de la profesional de auditoria interna. "/>
    <s v="Son efectivos y están documentados "/>
    <s v="Fuerte"/>
    <n v="100"/>
    <m/>
    <m/>
    <m/>
    <m/>
    <m/>
    <m/>
    <m/>
    <m/>
    <m/>
    <m/>
    <m/>
    <m/>
    <m/>
    <m/>
    <m/>
    <m/>
    <m/>
    <m/>
    <m/>
    <m/>
    <m/>
    <m/>
    <m/>
    <m/>
  </r>
  <r>
    <n v="16"/>
    <x v="2"/>
    <s v="Inoportunidad en el tramite de la correspondencia "/>
    <s v="Gestión"/>
    <s v="Operativo"/>
    <s v="No aplica"/>
    <s v="No aplica "/>
    <s v="Imposibilidad de radicación de correspondencia de entrada o salida, a usuarios internos como externo"/>
    <s v="Retrasos en la respuesta a usuarios y PQRSD_x000a_Perdida de imagen _x000a_Sanciones de las entidades de vigilancia y control, silencios administrativos, acciones legales en contra de la empresa_x000a_"/>
    <n v="1"/>
    <n v="3"/>
    <s v="Moderada"/>
    <s v="Se cuenta con el Manual de Gestión Documental. "/>
    <s v="Son efectivos y están documentados "/>
    <s v="Fuerte"/>
    <n v="100"/>
    <n v="33.333333333333336"/>
    <s v="Débil"/>
    <s v="No disminuye"/>
    <s v="No disminuye"/>
    <n v="0"/>
    <n v="0"/>
    <n v="1"/>
    <n v="3"/>
    <n v="1"/>
    <n v="3"/>
    <s v="Moderada"/>
    <s v="Asumir o reducir el riesgo"/>
    <s v="Asumir el riesgo"/>
    <s v="_x000a_1. Adquisición del licenciamiento, parametrización, implementación y puesta en producción del sistema de gestión de documento electrónico de archivo – SGDEA_x000a_Continuar con la aplicación de controles "/>
    <s v="Profesional Dirección Ejecutiva-Técnico Experiencia al cliente"/>
    <d v="2025-01-08T00:00:00"/>
    <d v="2025-12-31T00:00:00"/>
    <s v="Mensual"/>
    <s v="Informes de Correspondencia "/>
    <s v="Recepción"/>
    <s v="1. Analizar las causas del incumplimiento_x000a_2. Se solicita  al responsable la  apertura de la acción de mejora _x000a_3. Seguimiento a las acciones definidas."/>
    <s v="NO"/>
    <s v="No aplica"/>
    <s v="No aplica"/>
  </r>
  <r>
    <m/>
    <x v="2"/>
    <m/>
    <s v="Gestión"/>
    <s v="Operativo"/>
    <m/>
    <m/>
    <s v="Demora en la distribución de la correspondencia recibida por parte de las dependencias."/>
    <m/>
    <m/>
    <m/>
    <m/>
    <s v="Implementacion del SGDA para el seguimiento y control de los comunicados de entrada y salida."/>
    <s v="Están documentados pero No son efectivos"/>
    <s v="Débil"/>
    <n v="0"/>
    <m/>
    <m/>
    <m/>
    <m/>
    <m/>
    <m/>
    <m/>
    <m/>
    <m/>
    <m/>
    <m/>
    <m/>
    <m/>
    <m/>
    <m/>
    <m/>
    <m/>
    <m/>
    <m/>
    <m/>
    <m/>
    <m/>
    <m/>
    <m/>
  </r>
  <r>
    <m/>
    <x v="2"/>
    <m/>
    <s v="Gestión"/>
    <s v="Operativo"/>
    <m/>
    <m/>
    <s v="Demora en dar respuesta a las comunicaciones recibidas."/>
    <m/>
    <m/>
    <m/>
    <m/>
    <s v="Revision de los informes generados por el SGDA para comunicaciones internas y externas. "/>
    <s v="Están documentados pero No son efectivos"/>
    <s v="Débil"/>
    <n v="0"/>
    <m/>
    <m/>
    <m/>
    <m/>
    <m/>
    <m/>
    <m/>
    <m/>
    <m/>
    <m/>
    <m/>
    <m/>
    <m/>
    <m/>
    <m/>
    <m/>
    <m/>
    <m/>
    <m/>
    <m/>
    <m/>
    <m/>
    <m/>
    <m/>
  </r>
  <r>
    <n v="17"/>
    <x v="4"/>
    <s v="No contar con personal idóneo y comprometido para el desarrollo de la gestión institucional"/>
    <s v="Gestión"/>
    <s v="Estratégico"/>
    <s v="No aplica"/>
    <s v="No aplica "/>
    <s v="Falta de seguimiento a los lineamientos de talento humano_x000a__x000a_Fallas en el proceso de inducción y/o entrenamiento."/>
    <s v="Quejas_x000a_Aumento de rotación de personal_x000a_Pérdida de interés_x000a_Reprocesos_x000a_Ausentismo_x000a_Accidente o Incidente laboral_x000a_Mal clima laboral"/>
    <n v="2"/>
    <n v="3"/>
    <s v="Moderada"/>
    <s v="Cuando se vincula un nueva persona de planta se aplica el procedimiento Inducción, reinducción y entrenamiento.  Para el mantenimiento de las competencias se cuenta con el procedimiento  Capacitación y el plan anual de capacitación;   Evaluacion de desempeños, implementacion de cuadro de mando integral por cargos. "/>
    <s v="Son efectivos y están documentados "/>
    <s v="Fuerte"/>
    <n v="100"/>
    <n v="100"/>
    <s v="Fuerte"/>
    <s v="Directa"/>
    <s v="Indirectamente "/>
    <n v="2"/>
    <n v="1"/>
    <n v="0"/>
    <n v="2"/>
    <n v="1"/>
    <n v="2"/>
    <s v="Baja"/>
    <s v="Asumir el riesgo"/>
    <s v="Reducir el riesgo"/>
    <s v="1. Diseño de la induccion y entrenamiento de consejeros._x000a_2. Capacitación a técnicos de experiencia al cliente con relación a atención y servicio al cliente._x000a_3. Capacitación en procesos contractuales desde área jurídica. _x000a_4. Formación especializada en Servicio al cliente y manejo de clientes difíciles._x000a_5. Capacitación del talento humano de procesos disciplinarios en ley 1952 de 2019 CGD, ley 1437 de 2011 CPACA y ley 906 de 2004 CPP._x000a_6. Implementación del plan de Capacitaciones y evaluación de su eficacia._x000a_7. Desarrollo del plan de bienestar alineado al resultado de la batería psicosocial._x000a_8. mplementación de pruebas psicotécnicas para la selección de personal_x000a_9. Medición de evaluación de desempeño a través de la evaluación 360º más los indicadores de gestión por cada persona._x000a__x000a_Continuar aplicando los controles"/>
    <s v="Líder Administrativo"/>
    <d v="2025-01-08T00:00:00"/>
    <d v="2025-12-31T00:00:00"/>
    <s v="Anual"/>
    <s v="Indicador - Evaluación de desempeño 360°"/>
    <s v="Cuadro mando integral - Líder Administrativo."/>
    <s v="Cuando no se cuenta con el personal se debe iniciar lo antes posible un nuevo proceso de vinculación. _x000a_Si el empleado no cuenta con total ajuste se deben tomar acciones para lograr ajuste al cargo (formación/plan padrino/etc.)"/>
    <s v="NO"/>
    <s v="No aplica"/>
    <s v="No aplica"/>
  </r>
  <r>
    <m/>
    <x v="4"/>
    <m/>
    <s v="Gestión"/>
    <s v="Estratégico"/>
    <m/>
    <m/>
    <s v="Vinculación sin cumplimiento y ajuste a los requisitos establecidos en el Manual de Funciones_x000a__x000a__x000a_Fallas en la etapa de selección y vinculación de personal.  "/>
    <m/>
    <m/>
    <m/>
    <m/>
    <s v="Cumplimiento del procedimiento  Selección y vinculación de personal, en el cual se establecen los pasos para la selección de acuerdo a los requisitos del cargo establecidos en el Manual de Funciones y responsabilidades, incluidas las actividades de Reclutamiento, entrevista, pruebas psicotécnicas, informe de competencias para cumplimiento de educación, formación y experiencia, aplicación y verificacion del periodo de prueba."/>
    <s v="Son efectivos y están documentados "/>
    <s v="Fuerte"/>
    <n v="100"/>
    <m/>
    <m/>
    <m/>
    <m/>
    <m/>
    <m/>
    <m/>
    <m/>
    <m/>
    <m/>
    <m/>
    <m/>
    <m/>
    <m/>
    <m/>
    <m/>
    <m/>
    <m/>
    <m/>
    <m/>
    <m/>
    <m/>
    <m/>
    <m/>
  </r>
  <r>
    <m/>
    <x v="4"/>
    <m/>
    <s v="Gestión"/>
    <s v="Estratégico"/>
    <m/>
    <m/>
    <s v="Falta de liderazgo y acompañamiento por parte del responsable del proceso"/>
    <m/>
    <m/>
    <m/>
    <m/>
    <s v="La participación del Jefe inmediato esta incluida en las actividades del procedimiento de selección de personal, evaluación de periodo de prueba  y se cuenta con el procedimiento de evaluación de desempeño. "/>
    <s v="Son efectivos y están documentados "/>
    <s v="Fuerte"/>
    <n v="100"/>
    <m/>
    <m/>
    <m/>
    <m/>
    <m/>
    <m/>
    <m/>
    <m/>
    <m/>
    <m/>
    <m/>
    <m/>
    <m/>
    <m/>
    <m/>
    <m/>
    <m/>
    <m/>
    <m/>
    <m/>
    <m/>
    <m/>
    <m/>
    <m/>
  </r>
  <r>
    <m/>
    <x v="4"/>
    <m/>
    <s v="Gestión"/>
    <s v="SST"/>
    <m/>
    <m/>
    <s v="Desajuste entre las condiciones laborales y las expectativas del personal vinculado."/>
    <m/>
    <m/>
    <m/>
    <m/>
    <s v="Se aplica de forma anual la encuesta de clima organizacional con la finalidad de detectar oportunidades de mejora, se cuenta con el Plan Anual de capacitación y el Plan de Bienestar y gestión psicosocial. "/>
    <s v="Son efectivos y están documentados "/>
    <s v="Fuerte"/>
    <n v="100"/>
    <m/>
    <m/>
    <m/>
    <m/>
    <m/>
    <m/>
    <m/>
    <m/>
    <m/>
    <m/>
    <m/>
    <m/>
    <m/>
    <m/>
    <m/>
    <m/>
    <m/>
    <m/>
    <m/>
    <m/>
    <m/>
    <m/>
    <m/>
    <m/>
  </r>
  <r>
    <n v="18"/>
    <x v="4"/>
    <s v="Decisiones administrativas relacionadas con recurso humano erradas que afectan el buen nombre de la organización. "/>
    <s v="Gestión"/>
    <s v="Cumplimiento"/>
    <s v="No aplica"/>
    <s v="No aplica"/>
    <s v="Falta Asesoría jurídica en la toma de decisiones con respecto al recurso humano"/>
    <s v="Demandas laborales _x000a_Afectaciones económicas_x000a_Sanciones de los entes de control _x000a_Afectación de la imagen institucional_x000a_Incumplimiento a la convención colectiva. "/>
    <n v="2"/>
    <n v="4"/>
    <s v="Alta"/>
    <s v="Contratos con Asesores Jurídicos para revisión de decisiones. Se cuenta con el Reglamento Interno de Trabajo y en el, lo relacionado con procesos disciplinarios. "/>
    <s v="Son efectivos y están documentados "/>
    <s v="Fuerte"/>
    <n v="100"/>
    <n v="100"/>
    <s v="Fuerte"/>
    <s v="Directa"/>
    <s v="Directa"/>
    <n v="2"/>
    <n v="2"/>
    <n v="0"/>
    <n v="2"/>
    <n v="1"/>
    <n v="2"/>
    <s v="Baja"/>
    <s v="Asumir el riesgo"/>
    <s v="Asumir el riesgo"/>
    <s v=" _x000a_1. Medición de evaluación de desempeño a través de la evaluación 360º más los indicadores de gestión por cada persona._x000a__x000a_2. Continuar aplicando los controles"/>
    <s v="Líder Administrativo"/>
    <d v="2025-01-08T00:00:00"/>
    <d v="2025-12-31T00:00:00"/>
    <s v="Mensual"/>
    <s v="Registro de demandas laborales interpuestas al CONTE"/>
    <s v="Archivo documental proceso administrativo"/>
    <s v="1. Contactar a los asesores jurídicos para el acompañamiento. _x000a_2. Destinar presupuesto para atención. _x000a_3. Tomar acciones correctivas  "/>
    <s v="NO"/>
    <s v="No aplica"/>
    <s v="No aplica"/>
  </r>
  <r>
    <m/>
    <x v="4"/>
    <m/>
    <s v="Gestión"/>
    <s v="Cumplimiento"/>
    <m/>
    <m/>
    <s v="Intereses personales, cambios en la alta dirección, Consejo Directivo. "/>
    <m/>
    <m/>
    <m/>
    <m/>
    <s v="Implementación del PTEE y el codigo etica y buen gobierno corporativo. "/>
    <s v="Son efectivos y están documentados "/>
    <s v="Fuerte"/>
    <n v="100"/>
    <m/>
    <m/>
    <m/>
    <m/>
    <m/>
    <m/>
    <m/>
    <m/>
    <m/>
    <m/>
    <m/>
    <m/>
    <m/>
    <m/>
    <m/>
    <m/>
    <m/>
    <m/>
    <m/>
    <m/>
    <m/>
    <m/>
    <m/>
    <m/>
  </r>
  <r>
    <m/>
    <x v="4"/>
    <m/>
    <s v="Gestión"/>
    <s v="Cumplimiento"/>
    <m/>
    <m/>
    <s v="Falta de conocimientos en derecho laboral, normatividad laboral, disciplinaria y régimen contractual."/>
    <m/>
    <m/>
    <m/>
    <m/>
    <s v="Implementacion del plan de capacitación "/>
    <s v="Son efectivos y están documentados "/>
    <s v="Fuerte"/>
    <n v="100"/>
    <m/>
    <m/>
    <m/>
    <m/>
    <m/>
    <m/>
    <m/>
    <m/>
    <m/>
    <m/>
    <m/>
    <m/>
    <m/>
    <m/>
    <m/>
    <m/>
    <m/>
    <m/>
    <m/>
    <m/>
    <m/>
    <m/>
    <m/>
    <m/>
  </r>
  <r>
    <n v="19"/>
    <x v="4"/>
    <s v="Materialización de accidentes de trabajo o enfermedad laboral."/>
    <s v="Gestión"/>
    <s v="SST"/>
    <s v="No aplica"/>
    <s v="No aplica"/>
    <s v="No identificación del total de requisitos de SST para la operación de los procesos dentro del mantenimiento del  SST-No medir el impacto de las estrategias de comunicación frente al cumplimiento de requisitos del SST. "/>
    <s v="Perdidas Humanas, Lesiones, incapacidades, _x000a_Daños a bienes de terceros  _x000a_Afectación a la prestación del servicio _x000a_Perdidas económicas _x000a_Incumplimiento de procesos, metas y objetivos _x000a_Demandas y/o sanciones_x000a_Afectación de la imagen  _x000a_"/>
    <n v="1"/>
    <n v="3"/>
    <s v="Moderada"/>
    <s v="Diagnóstico del SST Implementado de conformidad a requisitos de ley - Plan de trabajo de seguridad y salud en el trabajo implementado e informes de seguimiento "/>
    <s v="Son efectivos y están documentados "/>
    <s v="Fuerte"/>
    <n v="100"/>
    <n v="100"/>
    <s v="Fuerte"/>
    <s v="Directa"/>
    <s v="No disminuye"/>
    <n v="2"/>
    <n v="0"/>
    <n v="-1"/>
    <n v="3"/>
    <n v="1"/>
    <n v="3"/>
    <s v="Moderada"/>
    <s v="Asumir o reducir el riesgo"/>
    <s v="Reducir el riesgo"/>
    <s v="_x000a__x000a_1. Implementación plan de trabajo de SST._x000a_2. Desarrollo del plan de bienestar alineado al resultado de la batería psicosocial. _x000a_3. Identificación y evaluación de cumplimiento de requisitos legales de SST. _x000a_4. Implementación Sistema Integrado de Gestión- Fase II Subsistema de SST en ISO 45001 y responsabilidad social"/>
    <s v="Líder Administrativo"/>
    <d v="2025-01-08T00:00:00"/>
    <d v="2025-12-31T00:00:00"/>
    <s v="Mensual"/>
    <s v="Indicadores de SST"/>
    <s v="Cuadro de Mando de SST"/>
    <s v="1. Seguir Procedimiento  Investigación de Incidentes, Accidentes y Enfermedades Laborales. _x000a_2. Generar una acción correctiva._x000a_3. Seguimiento a la eficacia de las acciones definidas. "/>
    <s v="NO"/>
    <s v="No aplica"/>
    <s v="No aplica"/>
  </r>
  <r>
    <m/>
    <x v="4"/>
    <m/>
    <s v="Gestión"/>
    <s v="SST"/>
    <m/>
    <m/>
    <s v="Falta de seguimiento a las condiciones inseguras de trabajo. "/>
    <m/>
    <m/>
    <m/>
    <m/>
    <s v="Política y objetivos de seguridad y salud en el trabajo adoptados, con seguimiento, plan de capacitaciones implementado con informes de avance, conformación e implementación de comités del SST, auditorias e inspecciones. "/>
    <s v="Son efectivos y están documentados "/>
    <s v="Fuerte"/>
    <n v="100"/>
    <m/>
    <m/>
    <m/>
    <m/>
    <m/>
    <m/>
    <m/>
    <m/>
    <m/>
    <m/>
    <m/>
    <m/>
    <m/>
    <m/>
    <m/>
    <m/>
    <m/>
    <m/>
    <m/>
    <m/>
    <m/>
    <m/>
    <m/>
    <m/>
  </r>
  <r>
    <m/>
    <x v="4"/>
    <m/>
    <s v="Gestión"/>
    <s v="SST"/>
    <m/>
    <m/>
    <s v="Altos periodos de exposición a los peligros y riesgos identificados. "/>
    <m/>
    <m/>
    <m/>
    <m/>
    <s v="Matriz IPER, Implementacion del programa de vigilancia epidemiologica, Plan de bienestar e incentivos laborales, Programa de capacitacion y formacion, Induccion, entrenamiento, plan de trabajo hibrido. "/>
    <s v="Son efectivos y están documentados "/>
    <s v="Fuerte"/>
    <n v="100"/>
    <m/>
    <m/>
    <m/>
    <m/>
    <m/>
    <m/>
    <m/>
    <m/>
    <m/>
    <m/>
    <m/>
    <m/>
    <m/>
    <m/>
    <m/>
    <m/>
    <m/>
    <m/>
    <m/>
    <m/>
    <m/>
    <m/>
    <m/>
    <m/>
  </r>
  <r>
    <n v="20"/>
    <x v="4"/>
    <s v="Incumplimiento de estándares mínimos del Sistema de Gestión en Seguridad y Salud en el Trabajo."/>
    <s v="Gestión"/>
    <s v="SST"/>
    <s v="No aplica"/>
    <s v="No aplica"/>
    <s v="Deficiente diagnóstico de las brechas existentes para el cumplimiento de los estándares mínimos del  SG-SST"/>
    <s v="Perdidas Humanas, Lesiones, incapacidades, _x000a_Daños a bienes de terceros  _x000a_Afectación a la prestación del servicio _x000a_Perdidas económicas _x000a_Incumplimiento de procesos, metas y objetivos _x000a_Demandas y/o sanciones _x000a_Afectación de la imagen_x000a_Hallazgos  _x000a_"/>
    <n v="1"/>
    <n v="3"/>
    <s v="Moderada"/>
    <s v="Evaluación de estándares mínimos del  SG-SST e implementación del plan anual de trabajo. _x000a__x000a_Presentacion de los estandares minimos del SG-SST ante el ministerio del trabajo."/>
    <s v="Son efectivos y están documentados "/>
    <s v="Fuerte"/>
    <n v="100"/>
    <n v="100"/>
    <s v="Fuerte"/>
    <s v="Directa"/>
    <s v="Directa"/>
    <n v="2"/>
    <n v="2"/>
    <n v="-1"/>
    <n v="1"/>
    <n v="1"/>
    <n v="1"/>
    <s v="Baja"/>
    <s v="Asumir el riesgo"/>
    <s v="Reducir el riesgo"/>
    <s v="_x000a__x000a_1. Implementación plan de trabajo de SST._x000a_2. Desarrollo del plan de bienestar alineado al resultado de la batería psicosocial. _x000a_3. Identificación y evaluación de cumplimiento de requisitos legales de SST. _x000a_4. Implementación Sistema Integrado de Gestión- Fase II Subsistema de SST en ISO 45001 y responsabilidad social"/>
    <s v="Líder Administrativo"/>
    <d v="2025-01-08T00:00:00"/>
    <d v="2025-12-31T00:00:00"/>
    <s v="Mensual"/>
    <s v="Indicadores de SST"/>
    <s v="Cuadro de Mando de SST"/>
    <s v="_x000a_1. Analizar las causas del incumplimiento_x000a_2. Se solicita  al responsable la  apertura de la acción de mejora _x000a_3. Seguimiento a las acciones definidas."/>
    <s v="NO"/>
    <s v="No aplica"/>
    <s v="No aplica"/>
  </r>
  <r>
    <m/>
    <x v="4"/>
    <m/>
    <s v="Gestión"/>
    <s v="SST"/>
    <m/>
    <m/>
    <s v="Desactualización en la normatividad aplicable . "/>
    <m/>
    <m/>
    <m/>
    <m/>
    <s v="Actualización de la matriz de requisitos legales de SST"/>
    <s v="Son efectivos y están documentados "/>
    <s v="Fuerte"/>
    <n v="100"/>
    <m/>
    <m/>
    <m/>
    <m/>
    <m/>
    <m/>
    <m/>
    <m/>
    <m/>
    <m/>
    <m/>
    <m/>
    <m/>
    <m/>
    <m/>
    <m/>
    <m/>
    <m/>
    <m/>
    <m/>
    <m/>
    <m/>
    <m/>
    <m/>
  </r>
  <r>
    <m/>
    <x v="4"/>
    <m/>
    <s v="Gestión"/>
    <s v="SST"/>
    <m/>
    <m/>
    <s v="No lograr los objetivos de la política de Seguridad y Salud en el Trabajo - SST/falta de adecuada implementación de controles en SST y en general aplicabilidad del subsistema de SST en los diferentes procesos "/>
    <m/>
    <m/>
    <m/>
    <m/>
    <s v="Seguimiento al Cuadro de mando de SST, así como al plan anual de trabajo, auditoria interna a SST. "/>
    <s v="Son efectivos y están documentados "/>
    <s v="Fuerte"/>
    <n v="100"/>
    <m/>
    <m/>
    <m/>
    <m/>
    <m/>
    <m/>
    <m/>
    <m/>
    <m/>
    <m/>
    <m/>
    <m/>
    <m/>
    <m/>
    <m/>
    <m/>
    <m/>
    <m/>
    <m/>
    <m/>
    <m/>
    <m/>
    <m/>
    <m/>
  </r>
  <r>
    <n v="21"/>
    <x v="4"/>
    <s v="Incumplimiento  en el suministro o  la prestación del servicio_x000a_por parte de los proveedores/Proveedores inadecuados"/>
    <s v="Gestión"/>
    <s v="Cumplimiento"/>
    <s v="No aplica"/>
    <s v="No aplica "/>
    <s v="Celebración de contratos sin la aplicación adecuada de cada una de las modalidades de contratación definidas en el CONTE."/>
    <s v="Sanciones de orden legal, disciplinario, presupuestales y fiscales_x000a_Reprocesos_x000a_Incumplimiento del CONTE a las diferentes partes interesadas_x000a_"/>
    <n v="2"/>
    <n v="4"/>
    <s v="Alta"/>
    <s v="Se cuenta con la Guía de Contratación y  gestión de proveedores asi como  el procedimiento de Compras. Verificación documental obligatoria de proveedores (RUP, certificados, experiencia, antecedentes) con el fin de realizar una adecuada selección de proveedores. "/>
    <s v="Están documentados pero No son efectivos"/>
    <s v="Débil"/>
    <n v="0"/>
    <n v="0"/>
    <s v="Débil"/>
    <s v="No disminuye"/>
    <s v="No disminuye"/>
    <n v="0"/>
    <n v="0"/>
    <n v="2"/>
    <n v="4"/>
    <n v="2"/>
    <n v="4"/>
    <s v="Alta"/>
    <s v="Reducir, evitar, Compartir o transferir el riesgo "/>
    <s v="Compartir o transferir el riesgo "/>
    <s v="1. De acuerdo al monto del contrato se exigen pólizas de cumplimiento y garantía a los proveedores.  _x000a_2. Socialización del procedimiento y la Guía  a los supervisores de contrato, así como realización de entrenamiento en el tema para el personal nuevo._x000a_Continuar aplicando los controles "/>
    <s v="Líder Administrativo"/>
    <d v="2024-06-01T00:00:00"/>
    <d v="2024-12-31T00:00:00"/>
    <s v="Trimestral"/>
    <s v="Indicador Evaluación y Reevaluación de proveedores "/>
    <s v="Cuadro de Mando Administrativo"/>
    <s v="1. Hacer efectivas la pólizas de cumplimiento y garantía. _x000a_2. Analizar las causas del incumplimiento_x000a_3. Se solicita  al responsable la  apertura de la acción de mejora _x000a_4. Seguimiento a las acciones definidas."/>
    <s v="NO"/>
    <s v="No aplica"/>
    <s v="No aplica"/>
  </r>
  <r>
    <m/>
    <x v="4"/>
    <m/>
    <s v="Gestión"/>
    <s v="Cumplimiento"/>
    <m/>
    <m/>
    <s v="Errores en el proceso de selección y verificación de la idoneidad de proveedores, suministro de documentos no verídicos por parte de los  proveedores , Falta de seguimiento, control o supervisión efectiva durante la ejecución contractual, Falta de evaluación y reevaluación de proveedores."/>
    <m/>
    <m/>
    <m/>
    <m/>
    <s v="Evaluación técnica y financiera previa a la contratación. Se cuenta con la Guía de Contratación y  gestión de proveedores asi como  el procedimiento de Compras.  Se realiza capacitación a los supervisores de contrato en temas relacionados con contratación. "/>
    <s v="Están documentados pero No son efectivos"/>
    <s v="Débil"/>
    <n v="0"/>
    <m/>
    <m/>
    <m/>
    <m/>
    <m/>
    <m/>
    <m/>
    <m/>
    <m/>
    <m/>
    <m/>
    <m/>
    <m/>
    <m/>
    <m/>
    <m/>
    <m/>
    <m/>
    <m/>
    <m/>
    <m/>
    <m/>
    <m/>
    <m/>
  </r>
  <r>
    <m/>
    <x v="4"/>
    <m/>
    <s v="Gestión"/>
    <s v="Cumplimiento"/>
    <m/>
    <m/>
    <s v="Limitado número de proveedores calificados o dependencias de un solo proveedor. Incumplimientos por parte de los proveedores,  reiterados no sancionados o documentados."/>
    <m/>
    <m/>
    <m/>
    <m/>
    <s v="Seguimiento sistemático a la ejecución del contrato mediante formatos de supervisión.Verificación con cada cuenta de cobro del cumplimiento de entregables previos al pago. Reevaluación y exclusión de proveedores con incumplimientos reiterados. Acciones disciplinarias o contractuales ante incumplimientos (llamados de atención, sanciones, terminación anticipada). Retroalimentación y ajustes al proceso de contratación con base en las lecciones aprendidas."/>
    <s v="Están documentados pero No son efectivos"/>
    <s v="Débil"/>
    <n v="0"/>
    <m/>
    <m/>
    <m/>
    <m/>
    <m/>
    <m/>
    <m/>
    <m/>
    <m/>
    <m/>
    <m/>
    <m/>
    <m/>
    <m/>
    <m/>
    <m/>
    <m/>
    <m/>
    <m/>
    <m/>
    <m/>
    <m/>
    <m/>
    <m/>
  </r>
  <r>
    <n v="22"/>
    <x v="4"/>
    <s v="Incorrecta liquidacion de prestaciones sociales, novedades, seguridad social y cambios de modalidad de contratacion "/>
    <s v="Gestión"/>
    <s v="Cumplimiento"/>
    <s v="No aplica"/>
    <s v="No aplica"/>
    <s v="Errores u omisiones en el reporte de novedades contractuales (incapacidades, licencias, retiros, prorrogas, etc.)._x000a_Desactualización en la normatividad laboral o desconocimiento por parte de los encargados._x000a_Ausencia de procedimientos estandarizados para cambios de modalidad contractual._x000a_No aplicación oportuna de decisiones administrativas revisadas por el área jurídica."/>
    <s v="Pago de mora o intereses._x000a_Incumplimiento a la normatividad legal"/>
    <n v="4"/>
    <n v="3"/>
    <s v="Alta"/>
    <s v="Contratos con Asesores Jurídicos para revisión de decisiones_x000a_Registro y verificación de novedades contractuales._x000a_Capacitación periódica al personal de talento humano en normas laborales, contratación pública y seguridad social._x000a_Auditorias por parte de la Revisoria fiscal a la liquidación de la nomina."/>
    <s v="Son efectivos y están documentados "/>
    <s v="Fuerte"/>
    <n v="100"/>
    <n v="100"/>
    <s v="Fuerte"/>
    <s v="No disminuye"/>
    <s v="No disminuye"/>
    <n v="0"/>
    <n v="0"/>
    <n v="4"/>
    <n v="3"/>
    <n v="4"/>
    <n v="3"/>
    <s v="Alta"/>
    <s v="Reducir, evitar, Compartir o transferir el riesgo "/>
    <s v="Compartir o transferir el riesgo "/>
    <s v="1. Solicitar los conceptos jurídicos en casos requeridos._x000a_2. Implementar los controles"/>
    <s v="Líder Administrativo"/>
    <d v="2025-01-08T00:00:00"/>
    <d v="2025-12-31T00:00:00"/>
    <s v="Semestral "/>
    <s v="Informes de revisoría fiscal y/o  auditorias internas. "/>
    <s v="Archivo proceso Financiero"/>
    <s v="_x000a_1. Analizar las causas del incumplimiento_x000a_2. Se solicita  al responsable la  apertura de la acción de mejora _x000a_3. Seguimiento a las acciones definidas."/>
    <s v="NO"/>
    <s v="No aplica"/>
    <s v="No aplica"/>
  </r>
  <r>
    <n v="23"/>
    <x v="4"/>
    <s v="Diferencias en el inventario e incorrecta disposición final de bienes"/>
    <s v="Gestión"/>
    <s v="Operativo"/>
    <s v="No aplica"/>
    <s v="No aplica"/>
    <s v=" Deficiencia en la seguridad fisica en los sitios de almacenamiento. "/>
    <s v="No se tiene inventario actualizado y genera diferencias con los valores en Financiero. _x000a_Reprocesos _x000a_Perdidas económicas_x000a_"/>
    <n v="3"/>
    <n v="1"/>
    <s v="Baja"/>
    <s v="Cámaras de seguridad en las diferentes sedes "/>
    <s v="Son efectivos y están documentados "/>
    <s v="Fuerte"/>
    <n v="100"/>
    <n v="66.666666666666671"/>
    <s v="Moderado"/>
    <s v="Directa"/>
    <s v="No disminuye"/>
    <n v="1"/>
    <n v="0"/>
    <n v="2"/>
    <n v="1"/>
    <n v="2"/>
    <n v="1"/>
    <s v="Baja"/>
    <s v="Asumir el riesgo"/>
    <s v="Reducir el riesgo"/>
    <s v="1. Implementar  el manejo del inventario a través del worldoffice o software contable. _x000a_2. Continuar con la aplicación de controles "/>
    <s v="Profesional de Tecnología- Líder Administrativo"/>
    <d v="2025-01-08T00:00:00"/>
    <d v="2025-12-31T00:00:00"/>
    <s v="Semestral "/>
    <s v="Hallazgos emitidos por revisoría fiscal por diferencias del inventario o en auditoria interna"/>
    <s v="Informes de revisoría fiscal y/o  auditorias internas. "/>
    <s v="1. Realizar ajuste de inventario autorizado por Dirección Ejecutiva. _x000a_2.  Analizar las causas del incumplimiento_x000a_3. Se solicita  al responsable la  apertura de la acción de mejora _x000a_4. Seguimiento a las acciones definidas."/>
    <s v="NO"/>
    <s v="No aplica"/>
    <s v="No aplica"/>
  </r>
  <r>
    <m/>
    <x v="4"/>
    <m/>
    <s v="Gestión"/>
    <s v="Operativo"/>
    <m/>
    <m/>
    <s v="Falta de registro  oportuno y exacto  de los movimientos del inventario."/>
    <m/>
    <m/>
    <m/>
    <m/>
    <s v="Procedimiento documentado de registro, baja y disposición final del inventario."/>
    <s v="Están documentados pero No son efectivos"/>
    <s v="Débil"/>
    <n v="0"/>
    <m/>
    <m/>
    <m/>
    <m/>
    <m/>
    <m/>
    <m/>
    <m/>
    <m/>
    <m/>
    <m/>
    <m/>
    <m/>
    <m/>
    <m/>
    <m/>
    <m/>
    <m/>
    <m/>
    <m/>
    <m/>
    <m/>
    <m/>
    <m/>
  </r>
  <r>
    <m/>
    <x v="4"/>
    <m/>
    <s v="Gestión"/>
    <s v="Operativo"/>
    <m/>
    <m/>
    <s v="Insuficiencia en el seguimiento sistemático y conciliación entre lo físico y lo reportado."/>
    <m/>
    <m/>
    <m/>
    <m/>
    <s v="Se realiza auditoria por parte de la revisoría fiscal y en auditorias internas. "/>
    <s v="Son efectivos y están documentados "/>
    <s v="Fuerte"/>
    <n v="100"/>
    <m/>
    <m/>
    <m/>
    <m/>
    <m/>
    <m/>
    <m/>
    <m/>
    <m/>
    <m/>
    <m/>
    <m/>
    <m/>
    <m/>
    <m/>
    <m/>
    <m/>
    <m/>
    <m/>
    <m/>
    <m/>
    <m/>
    <m/>
    <m/>
  </r>
  <r>
    <n v="24"/>
    <x v="1"/>
    <s v="Pago indebido con afectación de recursos de destinaciones específicas (asi como pagos duplicados o no autorizados)/Desviación en la ejecución presupuestal"/>
    <s v="Gestión"/>
    <s v="Financiero"/>
    <s v="No aplica"/>
    <s v="No aplica "/>
    <s v="Transferencia errónea al beneficiario incorrecto o por valor equivocado. Omisión en la revisión de la fuente de financiación del gasto. Procesamiento de pagos sin verificación. Desconocimiento de las restricciones legales de ciertos recursos (tasas, convenios, etc.). Pago de obligaciones sin disponibilidad presupuestal o sin CDP/RP"/>
    <s v="Hallazgos ante entes de control  procesos disciplinarios, Sanciones_x000a_Apertura de procesos disciplinarios o fiscales._x000a_Desviación de recursos públicos._x000a_Reprocesos administrativos y contables._x000a_Pérdida de confiabilidad en el control financiero._x000a_Afectación en el cumplimiento de metas institucionales financiadas con esos recursos."/>
    <n v="1"/>
    <n v="2"/>
    <s v="Baja"/>
    <s v="Procedimiento institucional de pagos. Validación del origen y uso de recursos (cruce presupuestal y financiero). Revisión técnica del CDP y RP asociado antes del giro."/>
    <s v="Son efectivos y están documentados "/>
    <s v="Fuerte"/>
    <n v="100"/>
    <n v="100"/>
    <s v="Fuerte"/>
    <s v="Directa"/>
    <s v="Indirectamente "/>
    <n v="2"/>
    <n v="1"/>
    <n v="-1"/>
    <n v="1"/>
    <n v="1"/>
    <n v="1"/>
    <s v="Baja"/>
    <s v="Asumir el riesgo"/>
    <s v="Asumir el riesgo"/>
    <s v="Implementación del modulo de presupuesto, para gestión y control."/>
    <s v="Profesional Financiera"/>
    <d v="2025-01-08T00:00:00"/>
    <d v="2025-12-31T00:00:00"/>
    <s v="Mensual"/>
    <s v=" Conciliaciones Bancarias"/>
    <s v="Registros Profesional Financiera"/>
    <s v="1. Realizar reporte inmediato a la Dirección Ejecutiva _x000a_2. Detener pagos adicionales relacionados mientras se corrige el error._x000a_3. Gestionar la devolución o recobro del valor transferido si aplica._x000a_4. Generar informe con lecciones aprendidas y plan de mejora inmediato._x000a_5.  Ajustar la programación presupuestal para mitigar el impacto financiero (si es necesario)._x000a_6. Analizar las causas del incumplimiento_x000a_7. Se solicita  al responsable la  apertura de la acción de mejora _x000a_8. Seguimiento a las acciones definidas."/>
    <s v="NO"/>
    <s v="No aplica"/>
    <s v="No aplica"/>
  </r>
  <r>
    <m/>
    <x v="1"/>
    <m/>
    <s v="Gestión"/>
    <s v="Financiero"/>
    <m/>
    <m/>
    <s v="Falta de verificación antes de la realización de pago, error en la configuración de cuentas. Configuración incorrecta de la partida presupuestal o contable. Volatilidad en las monedas de negociación para adquisición de bienes y servicios. "/>
    <m/>
    <m/>
    <m/>
    <m/>
    <s v="Realización de conciliaciones bancarias. Revisión cruzada entre ejecución presupuestal y contabilidad.Reporte de movimientos fuera de lo planeado en el PAC.. Auditoria por parte de Revisoria Fiscal. "/>
    <s v="Son efectivos y están documentados "/>
    <s v="Fuerte"/>
    <n v="100"/>
    <m/>
    <m/>
    <m/>
    <m/>
    <m/>
    <m/>
    <m/>
    <m/>
    <m/>
    <m/>
    <m/>
    <m/>
    <m/>
    <m/>
    <m/>
    <m/>
    <m/>
    <m/>
    <m/>
    <m/>
    <m/>
    <m/>
    <m/>
    <m/>
  </r>
  <r>
    <n v="25"/>
    <x v="1"/>
    <s v="Inoportunidad en la presentación de informes (financieros) a  los entes de control"/>
    <s v="Gestión"/>
    <s v="Cumplimiento"/>
    <s v="No aplica"/>
    <s v="No aplica "/>
    <s v="Fallas tecnicas en las plataformas externas para la presentación de informes"/>
    <s v="Sanciones de orden legal, disciplinario, presupuestales y fiscales_x000a_Hallazgos por entes de control_x000a_Multas por incumplimiento de plazos._x000a_Reputación institucional comprometida ante organismos de control._x000a_Desconfianza de los grupos de interés externos._x000a_Reprocesos administrativos y presión sobre las áreas financieras y de planeación._x000a_"/>
    <n v="1"/>
    <n v="4"/>
    <s v="Alta"/>
    <s v="Calendario tributario institucional"/>
    <s v="Son efectivos y están documentados "/>
    <s v="Fuerte"/>
    <n v="100"/>
    <n v="100"/>
    <s v="Fuerte"/>
    <s v="Directa"/>
    <s v="Directa"/>
    <n v="2"/>
    <n v="2"/>
    <n v="-1"/>
    <n v="2"/>
    <n v="1"/>
    <n v="2"/>
    <s v="Baja"/>
    <s v="Asumir el riesgo"/>
    <s v="Asumir el riesgo"/>
    <s v="1. Seguimiento por parte de la Revisoría Fiscal  a la presentación oportuna y correcta de los informes a los entes de control. _x000a__x000a_2. Seguimiento por parte de la analista de planeacion  a la presentación oportuna y correcta de los informes a los entes de control._x000a__x000a_Continuar con la aplicación de controles "/>
    <s v="Revisoría Fiscal"/>
    <d v="2025-01-08T00:00:00"/>
    <d v="2025-12-31T00:00:00"/>
    <s v="Mensual"/>
    <s v="Indicador Cronograma Financiero"/>
    <s v="Cuadro de Mando  Financiero"/>
    <s v="1. Notificar inmediatamente a la Dirección Ejecutiva del incumplimiento._x000a_2. Elaborar y radicar una justificación formal ante el ente de control, si el retraso es justificable._x000a_3.Analizar las causas del incumplimiento_x000a_4. Se solicita al responsable la apertura de la acción de mejora_x000a_5. Seguimiento a las acciones definidas."/>
    <s v="NO"/>
    <s v="No aplica"/>
    <s v="No aplica"/>
  </r>
  <r>
    <m/>
    <x v="1"/>
    <m/>
    <s v="Gestión"/>
    <s v="Cumplimiento"/>
    <m/>
    <m/>
    <s v="Falta de programación interna y validación de fechas clave. Desconocimiento o desactualización de los cronogramas oficiales."/>
    <m/>
    <m/>
    <m/>
    <m/>
    <s v="Seguimiento al cumplimiento de los tiempos por el Profesional Financiero"/>
    <s v="Son efectivos y están documentados "/>
    <s v="Fuerte"/>
    <n v="100"/>
    <m/>
    <m/>
    <m/>
    <m/>
    <m/>
    <m/>
    <m/>
    <m/>
    <m/>
    <m/>
    <m/>
    <m/>
    <m/>
    <m/>
    <m/>
    <m/>
    <m/>
    <m/>
    <m/>
    <m/>
    <m/>
    <m/>
    <m/>
    <m/>
  </r>
  <r>
    <m/>
    <x v="1"/>
    <m/>
    <s v="Gestión"/>
    <s v="Cumplimiento"/>
    <m/>
    <m/>
    <s v="Demora en la consolidación de datos por parte de las áreas responsables. Falta de preparación oportuna de los informes. No asignación de responsables o respaldo frente a imprevistos (ausencias, licencias, etc.)."/>
    <m/>
    <m/>
    <m/>
    <m/>
    <s v="Seguimiento por Analista de planeacion "/>
    <s v="Son efectivos y están documentados "/>
    <s v="Fuerte"/>
    <n v="100"/>
    <m/>
    <m/>
    <m/>
    <m/>
    <m/>
    <m/>
    <m/>
    <m/>
    <m/>
    <m/>
    <m/>
    <m/>
    <m/>
    <m/>
    <m/>
    <m/>
    <m/>
    <m/>
    <m/>
    <m/>
    <m/>
    <m/>
    <m/>
    <m/>
  </r>
  <r>
    <n v="26"/>
    <x v="1"/>
    <s v="Extemporaneidad en el pago de las obligaciones laborales, de proveedores, financieras y tributarias "/>
    <s v="Gestión"/>
    <s v="Financiero"/>
    <s v="No aplica"/>
    <s v="No aplica "/>
    <s v="Fallas en las plataformas para la presentación de declaraciones de impuestos o demás pagos._x000a_Falta de flujo de caja o no disponibilidad presupuestal oportuna "/>
    <s v="Sanciones de orden legal, disciplinario, presupuestales y fiscales_x000a_Hallazgos por entes de control, sanciones fiscales, disciplinarias o contractuales._x000a_Hallazgos por entes de control (DIAN, Contraloría, UGPP, Ministerio de Trabajo, etc.)._x000a_Afectación en la satisfacción de las partes interesadas. _x000a_Pérdida de descuentos por pronto pago o aplicación de intereses._x000a_Daño a la relación con proveedores y empleados (clima laboral)._x000a_Pérdida de confianza por parte de aliados financieros o cooperantes."/>
    <n v="1"/>
    <n v="4"/>
    <s v="Alta"/>
    <s v="Calendario tributario - Procedimiento y política de pagos. "/>
    <s v="Son efectivos y están documentados "/>
    <s v="Fuerte"/>
    <n v="100"/>
    <n v="100"/>
    <s v="Fuerte"/>
    <s v="Directa"/>
    <s v="Directa"/>
    <n v="2"/>
    <n v="2"/>
    <n v="-1"/>
    <n v="2"/>
    <n v="1"/>
    <n v="2"/>
    <s v="Baja"/>
    <s v="Asumir el riesgo"/>
    <s v="Asumir el riesgo"/>
    <s v="1. Articular mejor el flujo entre áreas que autorizan, soportan y ejecutan el pago (Adminitrativo- compras, financiero, dirección)."/>
    <s v="Profesional Financiera"/>
    <d v="2025-01-08T00:00:00"/>
    <d v="2025-12-31T00:00:00"/>
    <s v="Mensual"/>
    <s v="Indicadores:  Cronograma Financiero_x000a_- Cumplimiento de pagos"/>
    <s v="Cuadro de Mando Financiero"/>
    <s v="1. Informar inmediatamente a la Dirección Ejecutiva, Revisoría Fiscal y Control Interno._x000a_2. Gestionar de forma prioritaria el pago vencido con justificación técnica o legal._x000a_3. Radicar respuesta ante el ente de control (si aplica) y solicitar plazo o reconsideración._x000a_4. Documentar el caso y ajustar el cronograma/flujo interno para evitar recurrencia._x000a_5. Analizar las causas del incumplimiento_x000a_6. Se solicita al responsable la apertura de la acción de mejora_x000a_7. Seguimiento a las acciones definidas."/>
    <s v="NO"/>
    <s v="No aplica "/>
    <s v="No aplica"/>
  </r>
  <r>
    <m/>
    <x v="1"/>
    <m/>
    <s v="Gestión"/>
    <s v="Financiero"/>
    <m/>
    <m/>
    <s v="No programación clara de fechas límite en el cronograma financiero. Ausencia de verificación antes del vencimiento de las obligaciones."/>
    <m/>
    <m/>
    <m/>
    <m/>
    <s v="Seguimiento al cumplimiento de los tiempos, Seguimiento por Revisoría Fiscal"/>
    <s v="Son efectivos y están documentados "/>
    <s v="Fuerte"/>
    <n v="100"/>
    <m/>
    <m/>
    <m/>
    <m/>
    <m/>
    <m/>
    <m/>
    <m/>
    <m/>
    <m/>
    <m/>
    <m/>
    <m/>
    <m/>
    <m/>
    <m/>
    <m/>
    <m/>
    <m/>
    <m/>
    <m/>
    <m/>
    <m/>
    <m/>
  </r>
  <r>
    <m/>
    <x v="1"/>
    <m/>
    <s v="Gestión"/>
    <s v="Financiero"/>
    <m/>
    <m/>
    <s v="Desconocimiento por parte del personal o o rotación del personal responsable. Retrasos administrativos en la validación de requisitos previos al pago (cuentas, legalizaciones, certificaciones)."/>
    <m/>
    <m/>
    <m/>
    <m/>
    <s v="Actualización permanente del personal en las normas y directrices tributarias. Definir roles de respaldo para el personal en caso de ausencias o incapacidades."/>
    <s v="Son efectivos y están documentados "/>
    <s v="Fuerte"/>
    <n v="100"/>
    <m/>
    <m/>
    <m/>
    <m/>
    <m/>
    <m/>
    <m/>
    <m/>
    <m/>
    <m/>
    <m/>
    <m/>
    <m/>
    <m/>
    <m/>
    <m/>
    <m/>
    <m/>
    <m/>
    <m/>
    <m/>
    <m/>
    <m/>
    <m/>
  </r>
  <r>
    <n v="27"/>
    <x v="1"/>
    <s v="Perdidas Financieras"/>
    <s v="Gestión"/>
    <s v="Financiero"/>
    <s v="No aplica"/>
    <s v="No aplica "/>
    <s v="Disminución en el nivel de ingresos (por baja recaudación, reducción de matrículas, aportes o convenios). Subestimación de necesidades operativas o sobreestimación de ingresos."/>
    <s v="Iliquidez o desbalance Financiero_x000a_incumplimiento en las obligaciones Financieras _x000a_Incumplimiento a las partes interesadas_x000a_No contar con los recursos suficientes para el cumplimiento delos planes y metas de la empresa._x000a_Incumplimiento de obligaciones contractuales, laborales o tributarias._x000a_Aplazamiento o cancelación de proyectos estratégicos._x000a_Pérdida de capacidad operativa y credibilidad ante partes interesadas._x000a_Deterioro del patrimonio institucional._x000a_Hallazgos financieros o fiscales en auditorías."/>
    <n v="1"/>
    <n v="4"/>
    <s v="Alta"/>
    <s v="Elaboración participativa del presupuesto institucional, con consolidación de necesidades reales. Seguimiento a los estados financieros por parte de la Dirección Ejecutiva y Revisoría Fiscal. Indicadores Financieros. Control del Presupuestos de costos y gastos"/>
    <s v="Son efectivos y están documentados "/>
    <s v="Fuerte"/>
    <n v="100"/>
    <n v="100"/>
    <s v="Fuerte"/>
    <s v="Directa"/>
    <s v="Directa"/>
    <n v="2"/>
    <n v="2"/>
    <n v="-1"/>
    <n v="2"/>
    <n v="1"/>
    <n v="2"/>
    <s v="Baja"/>
    <s v="Asumir el riesgo"/>
    <s v="Asumir el riesgo"/>
    <s v="1. Fortalecer el modelo de planeación presupuestal, iimplementación del modulo de control presupuestal. _x000a_2. Análisis de Costos y gastos del CONTE para evaluar el impacto que traería el proyecto de ley del costo de expedición de matriculas en UVT. _x000a_3. Diseñar estrategias con las instituciones educativas de educación media para fomentar en la población estudiantil la orientación vocacional como Técnicos Electricistas._x000a_4. Proyecto semilleros Seccional Santander _x000a_5. Continuar con la aplicación de controles"/>
    <s v="Profesional Financiera"/>
    <d v="2025-01-08T00:00:00"/>
    <d v="2025-12-31T00:00:00"/>
    <s v="Trimestral"/>
    <s v="Indicador Utilidad"/>
    <s v="Cuadro de Mando Financiero"/>
    <s v=" 1. Activar plan de contingencia financiera, priorizando pagos legales y estratégicos._x000a_2. Realizar reprogramación presupuestal urgente (recortes, traslados, aplazamientos)._x000a_3. Informar al Consejo Directivo y presentar un plan de recuperación._x000a_4. Evaluar alternativas de generación de ingresos o gestión de recursos externos._x000a_5. Analizar las causas del incumplimiento_x000a_6. Se solicita  al responsable la  apertura de la acción de mejora _x000a_7.. Seguimiento a las acciones definidas."/>
    <s v="NO"/>
    <s v="No aplica "/>
    <s v="No Aplica "/>
  </r>
  <r>
    <m/>
    <x v="1"/>
    <m/>
    <s v="Gestión"/>
    <s v="Financiero"/>
    <m/>
    <m/>
    <s v="Elevados costos de operación no justificados o sin priorización. No ejecución de mecanismos de optimización del gasto."/>
    <m/>
    <m/>
    <m/>
    <m/>
    <s v="Presentación de estados financieros al Consejo Directivo. Aprobación del Presupuesto de costos y gastos asi como el de ingresos por parte del Consejo Directivo. Análisis de variaciones presupuestales con su respectiva justificación. Reporte de riesgos financieros al Comité de Dirección."/>
    <s v="Son efectivos y están documentados "/>
    <s v="Fuerte"/>
    <n v="100"/>
    <m/>
    <m/>
    <m/>
    <m/>
    <m/>
    <m/>
    <m/>
    <m/>
    <m/>
    <m/>
    <m/>
    <m/>
    <m/>
    <m/>
    <m/>
    <m/>
    <m/>
    <m/>
    <m/>
    <m/>
    <m/>
    <m/>
    <m/>
    <m/>
  </r>
  <r>
    <m/>
    <x v="1"/>
    <m/>
    <s v="Gestión"/>
    <s v="Financiero"/>
    <m/>
    <m/>
    <s v="Falta de articulación entre presupuestos, planes operativos y proyectos institucionales. Aprobación de compromisos financieros sin respaldo presupuestal."/>
    <m/>
    <m/>
    <m/>
    <m/>
    <s v="Reconocimiento de las obligaciones desde el mismo momento en que se originan. Indicadores Financieros"/>
    <s v="Son efectivos y están documentados "/>
    <s v="Fuerte"/>
    <n v="100"/>
    <m/>
    <m/>
    <m/>
    <m/>
    <m/>
    <m/>
    <m/>
    <m/>
    <m/>
    <m/>
    <m/>
    <m/>
    <m/>
    <m/>
    <m/>
    <m/>
    <m/>
    <m/>
    <m/>
    <m/>
    <m/>
    <m/>
    <m/>
    <m/>
  </r>
  <r>
    <n v="28"/>
    <x v="1"/>
    <s v="Falta de veracidad o confiabilidad de la información contable y financiera "/>
    <s v="Gestión"/>
    <s v="Financiero"/>
    <s v="No aplica"/>
    <s v="No aplica "/>
    <s v="Diferencias entre la información contable y  y los datos operativos de los procesos. Omisión en la conciliación de cuentas bancarias."/>
    <s v="Reprocesos contables y administrativos._x000a_Incumplimiento ante entes de control (Contraloría, DIAN, UGPP, etc.)._x000a_Hallazgos en auditorías externas e internas._x000a_Informes financieros imprecisos para el Consejo Directivo o entes de vigilancia._x000a_Toma de decisiones basada en información errada._x000a_Afectación a la credibilidad institucional ante partes interesadas."/>
    <n v="1"/>
    <n v="3"/>
    <s v="Moderada"/>
    <s v="Se realizan comparación con la información de los otros procesos. Se cuenta con el procedimiento Inversión en Títulos valores. "/>
    <s v="Son efectivos y están documentados "/>
    <s v="Fuerte"/>
    <n v="100"/>
    <n v="100"/>
    <s v="Fuerte"/>
    <s v="Directa"/>
    <s v="Directa"/>
    <n v="2"/>
    <n v="2"/>
    <n v="-1"/>
    <n v="1"/>
    <n v="1"/>
    <n v="1"/>
    <s v="Baja"/>
    <s v="Asumir el riesgo"/>
    <s v="Asumir el riesgo"/>
    <s v="Continuar con la aplicación de controles "/>
    <s v="Profesional Financiera"/>
    <d v="2025-01-08T00:00:00"/>
    <d v="2025-12-31T00:00:00"/>
    <s v="Mensual"/>
    <s v="Informe de Revisoria Fiscal"/>
    <s v="Archivo Financiero"/>
    <s v="Notificar error al proveedor en caso de fallo en el sistema y realizar seguimiento al caso._x000a_Error en la interface revisar y encontrar diferencias con el proceso involucrado._x000a_En caso de error en el registro de la información contable, seguir manual de políticas contables. _x000a_Suspender reportes financieros externos hasta revisar inconsistencias._x000a_Realizar revisión integral del estado contable con soporte documentado._x000a_Elaborar informe técnico para el Consejo Directivo sobre los ajustes realizados._x000a_Actualizar el manual de políticas contables si el error fue de interpretación o deficiencia normativa."/>
    <s v="NO"/>
    <s v="No aplica"/>
    <s v="No aplica"/>
  </r>
  <r>
    <m/>
    <x v="1"/>
    <m/>
    <s v="Gestión"/>
    <s v="Financiero"/>
    <m/>
    <m/>
    <s v="Errores de digitación, clasificación o parametrización en el software contable. Procesamiento incorrecto o incompleto por parte del software financiero."/>
    <m/>
    <m/>
    <m/>
    <m/>
    <s v="Seguimiento y reporte de casos al proveedor del software en caso de falla o error, contrato de mantenimiento con el proveedor. "/>
    <s v="Son efectivos y están documentados "/>
    <s v="Fuerte"/>
    <n v="100"/>
    <m/>
    <m/>
    <m/>
    <m/>
    <m/>
    <m/>
    <m/>
    <m/>
    <m/>
    <m/>
    <m/>
    <m/>
    <m/>
    <m/>
    <m/>
    <m/>
    <m/>
    <m/>
    <m/>
    <m/>
    <m/>
    <m/>
    <m/>
    <m/>
  </r>
  <r>
    <m/>
    <x v="1"/>
    <m/>
    <s v="Gestión"/>
    <s v="Financiero"/>
    <m/>
    <m/>
    <s v="Error en el registro de los datos contables o extemporaneo. Falta de conciliación de información entre áreas (Financiero, Administrativo- compras, nómina, proyectos). Inadecuada formación o rotación frecuente del personal contable. Ausencia de validación cruzada y revisión interna antes del cierre contable."/>
    <m/>
    <m/>
    <m/>
    <m/>
    <s v="Se cuenta con el documento  Manual de políticas contables y el procedimiento contable. Seguimiento y control por parte de la revisoría fiscal. Definir roles de respaldo para el personal en caso de ausencias o incapacidades."/>
    <s v="Son efectivos y están documentados "/>
    <s v="Fuerte"/>
    <n v="100"/>
    <m/>
    <m/>
    <m/>
    <m/>
    <m/>
    <m/>
    <m/>
    <m/>
    <m/>
    <m/>
    <m/>
    <m/>
    <m/>
    <m/>
    <m/>
    <m/>
    <m/>
    <m/>
    <m/>
    <m/>
    <m/>
    <m/>
    <m/>
    <m/>
  </r>
  <r>
    <n v="29"/>
    <x v="3"/>
    <s v="MALVERSACIÓN O PECULADO_x000a_(Apropiación, uso, culposo, intencional, propio, impropio)_x000a_"/>
    <s v="Corrupción"/>
    <s v="Cumplimiento"/>
    <s v="No aplica"/>
    <s v="No aplica"/>
    <s v="Utilización impropia de los recursos, infraestructura, insumos, dispositivos y equipos del CONTE buscando provecho particular, usufructo_x000a_y/o apropiamiento de los mismos en detrimento del patrimonio de la Empresa._x000a_Uso excesivo del poder_x000a_Desconocimiento de los procedimientos y normativas"/>
    <s v="Incumplimiento de objetivos y metas institucionales_x000a_Sanciones disciplinarias, fiscales y/o penales._x000a_"/>
    <n v="1"/>
    <n v="3"/>
    <s v="Moderada"/>
    <s v="Se cuenta con el programa de tranparencia empresarial, el codigo de etica y buen gobierno corporativo y las auditorias internas. "/>
    <s v="Son efectivos y están documentados "/>
    <s v="Fuerte"/>
    <n v="100"/>
    <n v="100"/>
    <s v="Fuerte"/>
    <s v="Directa"/>
    <s v="No disminuye"/>
    <n v="2"/>
    <n v="0"/>
    <n v="-1"/>
    <n v="3"/>
    <n v="1"/>
    <n v="3"/>
    <s v="Moderada"/>
    <s v="Asumir o reducir el riesgo"/>
    <s v="Asumir el riesgo"/>
    <s v="Implementación del plan de bienestar e incentivos. 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s v="NO"/>
    <s v="No aplica"/>
    <s v="No aplica"/>
  </r>
  <r>
    <m/>
    <x v="3"/>
    <m/>
    <s v="Corrupción"/>
    <s v="Cumplimiento"/>
    <m/>
    <m/>
    <m/>
    <m/>
    <m/>
    <m/>
    <m/>
    <s v="En todo proceso contractual que desarrolle el CONTE se debe tener en cuenta la Guía contratación y gestión de proveedores así como el procedimiento de compras adoptado por la Empresa. Con el fin de identificar las posibles situaciones o desviaciones en el objeto contractual se cuenta con supervisores para cada contrato quienes deben presentar informe de supervisión."/>
    <s v="Son efectivos y están documentados "/>
    <s v="Fuerte"/>
    <n v="100"/>
    <m/>
    <m/>
    <m/>
    <m/>
    <m/>
    <m/>
    <m/>
    <m/>
    <m/>
    <m/>
    <m/>
    <m/>
    <m/>
    <m/>
    <m/>
    <m/>
    <m/>
    <m/>
    <m/>
    <m/>
    <m/>
    <m/>
    <m/>
    <m/>
  </r>
  <r>
    <m/>
    <x v="3"/>
    <m/>
    <s v="Corrupción"/>
    <s v="Cumplimiento"/>
    <m/>
    <m/>
    <m/>
    <m/>
    <m/>
    <m/>
    <m/>
    <s v="Se cuenta con proceso disciplinario interno en el proceso Administrativo para adelantar las investigaciones correspondientes de oficio por denuncias efectuadas, al igual que con Se cuenta con un Reglamento Interno de Trabajo, el cual debe cumplirse. Se cuenta con el proceso Administrativo para adelantar las investigaciones correspondientes  por denuncias efectuadas."/>
    <s v="Son efectivos y están documentados "/>
    <s v="Fuerte"/>
    <n v="100"/>
    <m/>
    <m/>
    <m/>
    <m/>
    <m/>
    <m/>
    <m/>
    <m/>
    <m/>
    <m/>
    <m/>
    <m/>
    <m/>
    <m/>
    <m/>
    <m/>
    <m/>
    <m/>
    <m/>
    <m/>
    <m/>
    <m/>
    <m/>
    <m/>
  </r>
  <r>
    <n v="30"/>
    <x v="3"/>
    <s v="COHECHO_x000a_(Propio, impropio, por dar u ofrecer, manipulación indebida de información, favorecimiento a terceros en gestión de recursos, indebido manejo de pagos y cobros indebidos)._x000a_"/>
    <s v="Corrupción"/>
    <s v="Cumplimiento"/>
    <s v="No aplica"/>
    <s v="No aplica"/>
    <s v="Omitir, negar, retardar, falsear documentos o entrabar la orientación o suministro de información a los usuarios que requieren los servicios del CONTE_x000a_Uso excesivo del poder_x000a_Desconocimiento de los procedimientos y normativas"/>
    <s v="Incumplimiento de objetivos y metas institucionales_x000a_Sanciones disciplinarias, fiscales y/o penales._x000a_"/>
    <n v="1"/>
    <n v="3"/>
    <s v="Moderada"/>
    <s v="Se cuenta con el programa de tranparencia empresarial, el codigo de etica y buen gobierno corporativo y las auditorias internas. "/>
    <s v="Son efectivos y están documentados "/>
    <s v="Fuerte"/>
    <n v="100"/>
    <n v="100"/>
    <s v="Fuerte"/>
    <s v="Directa"/>
    <s v="No disminuye"/>
    <n v="2"/>
    <n v="0"/>
    <n v="-1"/>
    <n v="3"/>
    <n v="1"/>
    <n v="3"/>
    <s v="Moderada"/>
    <s v="Asumir o reducir el riesgo"/>
    <s v="Reducir el riesgo"/>
    <s v="Implementación del plan de bienestar e incentivos._x000a_Implementación del procedimiento de selección de personal _x000a_Continuar con la aplicación de controles "/>
    <s v="Dirección Ejecutiva- Líder Administrativo"/>
    <d v="2024-01-01T00:00:00"/>
    <d v="2024-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s v="NO"/>
    <s v="No aplica"/>
    <s v="No aplica"/>
  </r>
  <r>
    <m/>
    <x v="3"/>
    <m/>
    <s v="Corrupción"/>
    <s v="Cumplimiento"/>
    <m/>
    <m/>
    <m/>
    <m/>
    <m/>
    <m/>
    <m/>
    <s v="Se cuenta con el plan de capacitación, manual Específico de Funciones. La Empresa cuenta con procedimiento y Guía  de contratación adoptado y divulgado. Se cuenta con los formatos necesarios para llevar a cabo contratos.  Se cuenta con un formato para la supervisión de los contratos. "/>
    <s v="Son efectivos y están documentados "/>
    <s v="Fuerte"/>
    <n v="100"/>
    <m/>
    <m/>
    <m/>
    <m/>
    <m/>
    <m/>
    <m/>
    <m/>
    <m/>
    <m/>
    <m/>
    <m/>
    <m/>
    <m/>
    <m/>
    <m/>
    <m/>
    <m/>
    <m/>
    <m/>
    <m/>
    <m/>
    <m/>
    <m/>
  </r>
  <r>
    <m/>
    <x v="3"/>
    <m/>
    <s v="Corrupción"/>
    <s v="Cumplimiento"/>
    <m/>
    <m/>
    <m/>
    <m/>
    <m/>
    <m/>
    <m/>
    <s v="Se cuenta con el proceso Administrativo para adelantar las investigaciones correspondientes  por denuncias efectuadas, asi como con un Reglamento Interno de Trabajo, el cual debe cumplirse."/>
    <s v="Son efectivos y están documentados "/>
    <s v="Fuerte"/>
    <n v="100"/>
    <m/>
    <m/>
    <m/>
    <m/>
    <m/>
    <m/>
    <m/>
    <m/>
    <m/>
    <m/>
    <m/>
    <m/>
    <m/>
    <m/>
    <m/>
    <m/>
    <m/>
    <m/>
    <m/>
    <m/>
    <m/>
    <m/>
    <m/>
    <m/>
  </r>
  <r>
    <n v="31"/>
    <x v="5"/>
    <s v="PREVARICATO_x000a_(Acción u Omisión)_x000a_"/>
    <s v="Corrupción"/>
    <s v="Cumplimiento"/>
    <s v="No aplica"/>
    <s v="No aplica"/>
    <s v="Es el acto de funcionarios que toman decisiones por medio de una resolución, dictamen o un concepto contrarios a la ley._x000a_Para omitir retardar o no realizar las acciones para la prestación optima de los servicios y que no sean cumplidos dentro del marco de legalidad exigido con ocasión de su cargo_x000a_Uso excesivo del poder_x000a_Desconocimiento de los procedimientos y normativas"/>
    <s v="Incumplimiento de objetivos y metas institucionales_x000a_Sanciones disciplinarias, fiscales y/o penales._x000a_"/>
    <n v="1"/>
    <n v="3"/>
    <s v="Moderada"/>
    <s v="Se cuenta con el programa de tranparencia empresarial, el codigo de etica y buen gobierno corporativo y las auditorias internas. "/>
    <s v="Son efectivos y están documentados "/>
    <s v="Fuerte"/>
    <n v="100"/>
    <n v="100"/>
    <s v="Fuerte"/>
    <s v="Directa"/>
    <s v="No disminuye"/>
    <n v="2"/>
    <n v="0"/>
    <n v="-1"/>
    <n v="3"/>
    <n v="1"/>
    <n v="3"/>
    <s v="Moderada"/>
    <s v="Asumir o reducir el riesgo"/>
    <s v="Reducir el riesgo"/>
    <s v="Implementación del plan de bienestar e incentivos._x000a_Implementación del procedimiento de selección de personal _x000a_Continuar con la aplicación de controles."/>
    <s v="Dirección Ejecutiva- Líder Administrativo- Lider Misional"/>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s v="NO"/>
    <s v="No aplica"/>
    <s v="No aplica"/>
  </r>
  <r>
    <m/>
    <x v="6"/>
    <m/>
    <s v="Corrupción"/>
    <s v="Cumplimiento"/>
    <m/>
    <m/>
    <m/>
    <m/>
    <m/>
    <m/>
    <m/>
    <s v="Se cuenta con el plan de capacitación, manual Específico de Funciones. La Empresa cuenta con procedimiento y Guía  de contratación adoptado y divulgado. Se cuenta con los formatos necesarios para llevar a cabo contratos.  Se cuenta con un formato para la supervisión de los contratos. _x000a_"/>
    <s v="Son efectivos y están documentados "/>
    <s v="Fuerte"/>
    <n v="100"/>
    <m/>
    <m/>
    <m/>
    <m/>
    <m/>
    <m/>
    <m/>
    <m/>
    <m/>
    <m/>
    <m/>
    <m/>
    <m/>
    <m/>
    <m/>
    <m/>
    <m/>
    <m/>
    <m/>
    <m/>
    <m/>
    <m/>
    <m/>
    <m/>
  </r>
  <r>
    <m/>
    <x v="0"/>
    <m/>
    <s v="Corrupción"/>
    <s v="Cumplimiento"/>
    <m/>
    <m/>
    <m/>
    <m/>
    <m/>
    <m/>
    <m/>
    <s v="Se cuenta con el proceso Administrativo para adelantar las investigaciones correspondientes  por denuncias efectuadas, asi como con Reglamento Interno de Trabajo, con procesos y procedimientos establecidos. "/>
    <s v="Son efectivos y están documentados "/>
    <s v="Fuerte"/>
    <n v="100"/>
    <m/>
    <m/>
    <m/>
    <m/>
    <m/>
    <m/>
    <m/>
    <m/>
    <m/>
    <m/>
    <m/>
    <m/>
    <m/>
    <m/>
    <m/>
    <m/>
    <m/>
    <m/>
    <m/>
    <m/>
    <m/>
    <m/>
    <m/>
    <m/>
  </r>
  <r>
    <n v="32"/>
    <x v="3"/>
    <s v="CONCUSIÓN –FRAUDE_x000a_"/>
    <s v="Corrupción"/>
    <s v="Cumplimiento"/>
    <s v="No aplica"/>
    <s v="No aplica"/>
    <s v="Insumos y/o equipos, amañando los costos, necesidades reales u obviando requisitos técnicos y estudios para obtener un beneficio personal, generalmente económico afectando los recursos la Empresa._x000a_Uso excesivo del poder_x000a_Desconocimiento de los procedimientos y normativas"/>
    <s v="Incumplimiento de objetivos y metas institucionales_x000a_Sanciones disciplinarias, fiscales y/o penales._x000a_"/>
    <n v="1"/>
    <n v="4"/>
    <s v="Alta"/>
    <s v="Se cuenta con el programa de tranparencia empresacial, el codigo de etica y buen gobierno corporativo y las auditorias internas. "/>
    <s v="Son efectivos y están documentados "/>
    <s v="Fuerte"/>
    <n v="100"/>
    <n v="100"/>
    <s v="Fuerte"/>
    <s v="Directa"/>
    <s v="No disminuye"/>
    <n v="2"/>
    <n v="0"/>
    <n v="-1"/>
    <n v="4"/>
    <n v="1"/>
    <n v="4"/>
    <s v="Alta"/>
    <s v="Reducir, evitar, Compartir o transferir el riesgo "/>
    <s v="Reducir el riesgo"/>
    <s v="Implementación del plan de bienestar e incentivos._x000a_Implementación del procedimiento de selección de personal 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s v="NO"/>
    <s v="No aplica"/>
    <s v="No aplica"/>
  </r>
  <r>
    <m/>
    <x v="3"/>
    <m/>
    <s v="Corrupción"/>
    <s v="Cumplimiento"/>
    <m/>
    <m/>
    <m/>
    <m/>
    <m/>
    <m/>
    <m/>
    <s v="Se cuenta con el plan de capacitación, manual Específico de Funciones. La Empresa cuenta con procedimiento y Guía  de contratación adoptado y divulgado. Se cuenta con los formatos necesarios para llevar a cabo contratos.  Se cuenta con un formato para la supervisión de los contratos. "/>
    <s v="Son efectivos y están documentados "/>
    <s v="Fuerte"/>
    <n v="100"/>
    <m/>
    <m/>
    <m/>
    <m/>
    <m/>
    <m/>
    <m/>
    <m/>
    <m/>
    <m/>
    <m/>
    <m/>
    <m/>
    <m/>
    <m/>
    <m/>
    <m/>
    <m/>
    <m/>
    <m/>
    <m/>
    <m/>
    <m/>
    <m/>
  </r>
  <r>
    <m/>
    <x v="3"/>
    <m/>
    <s v="Corrupción"/>
    <s v="Cumplimiento"/>
    <m/>
    <m/>
    <m/>
    <m/>
    <m/>
    <m/>
    <m/>
    <s v="Se cuenta con el proceso Administrativo para adelantar las investigaciones correspondientes  por denuncias efectuadas, asi como con Reglamento Interno de Trabajo, con procesos y procedimientos establecidos. "/>
    <s v="Son efectivos y están documentados "/>
    <s v="Fuerte"/>
    <n v="100"/>
    <m/>
    <m/>
    <m/>
    <m/>
    <m/>
    <m/>
    <m/>
    <m/>
    <m/>
    <m/>
    <m/>
    <m/>
    <m/>
    <m/>
    <m/>
    <m/>
    <m/>
    <m/>
    <m/>
    <m/>
    <m/>
    <m/>
    <m/>
    <m/>
  </r>
  <r>
    <n v="33"/>
    <x v="0"/>
    <s v="TRÁFICO DE INFLUENCIAS_x000a_(favorecimiento a terceros)_x000a_"/>
    <s v="Corrupción"/>
    <s v="Cumplimiento"/>
    <s v="No aplica"/>
    <s v="No aplica"/>
    <s v="Ejercer cualquier clase de coacción sobre servidores públicos o sobre particulares que ejerzan funciones públicas invocando influencias reales o simuladas, para obtener provecho personal o para terceros, o para que procedan en determinado sentido (nombramientos irregulares, nepotismo)._x000a_Uso excesivo del poder_x000a_Desconocimiento de los procedimientos y normativas"/>
    <s v="Incumplimiento de objetivos y metas institucionales_x000a_Sanciones disciplinarias, fiscales y/o penales._x000a_"/>
    <n v="1"/>
    <n v="4"/>
    <s v="Alta"/>
    <s v="Se cuenta con el programa de tranparencia empresacial, el codigo de etica y buen gobierno corporativo y las auditorias internas. "/>
    <s v="Son efectivos y están documentados "/>
    <s v="Fuerte"/>
    <n v="100"/>
    <n v="100"/>
    <s v="Fuerte"/>
    <s v="Directa"/>
    <s v="No disminuye"/>
    <n v="2"/>
    <n v="0"/>
    <n v="-1"/>
    <n v="4"/>
    <n v="1"/>
    <n v="4"/>
    <s v="Alta"/>
    <s v="Reducir, evitar, Compartir o transferir el riesgo "/>
    <s v="Reducir el riesgo"/>
    <s v="1. Implementación del plan de bienestar e incentivos._x000a__x000a_2. Implementación del procedimiento de selección de personal._x000a_3. Implementacion del codigo de etica y buen gobierno del CONTE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s v="NO"/>
    <s v="No aplica"/>
    <s v="No aplica"/>
  </r>
  <r>
    <m/>
    <x v="4"/>
    <m/>
    <s v="Corrupción"/>
    <s v="Cumplimiento"/>
    <m/>
    <m/>
    <m/>
    <m/>
    <m/>
    <m/>
    <m/>
    <s v="Se cuenta con un formato para realizar la comparación de las  propuestas recibidas para el proceso contractual (selección de proveedores). Se cuenta con el formato para realizar el informe de supervisión de los contratos. Se cuenta con los formatos necesarios para dar seguimiento a los procesos contractuales de los cuales es asignado como  supervisor."/>
    <s v="Son efectivos y están documentados "/>
    <s v="Fuerte"/>
    <n v="100"/>
    <m/>
    <m/>
    <m/>
    <m/>
    <m/>
    <m/>
    <m/>
    <m/>
    <m/>
    <m/>
    <m/>
    <m/>
    <m/>
    <m/>
    <m/>
    <m/>
    <m/>
    <m/>
    <m/>
    <m/>
    <m/>
    <m/>
    <m/>
    <m/>
  </r>
  <r>
    <m/>
    <x v="4"/>
    <m/>
    <s v="Corrupción"/>
    <s v="Cumplimiento"/>
    <m/>
    <m/>
    <m/>
    <m/>
    <m/>
    <m/>
    <m/>
    <s v="Se cuenta con un Reglamento Interno de Trabajo, el cual debe cumplirse. Se cuenta con el proceso Administrativo para adelantar las investigaciones correspondientes  por denuncias efectuadas."/>
    <s v="Son efectivos y están documentados "/>
    <s v="Fuerte"/>
    <n v="100"/>
    <m/>
    <m/>
    <m/>
    <m/>
    <m/>
    <m/>
    <m/>
    <m/>
    <m/>
    <m/>
    <m/>
    <m/>
    <m/>
    <m/>
    <m/>
    <m/>
    <m/>
    <m/>
    <m/>
    <m/>
    <m/>
    <m/>
    <m/>
    <m/>
  </r>
  <r>
    <n v="34"/>
    <x v="3"/>
    <s v="UTILIZACIÓN DE INFORMACIÓN PRIVILEGIADA_x000a_"/>
    <s v="Corrupción"/>
    <s v="Cumplimiento"/>
    <s v="No aplica"/>
    <s v="No aplica"/>
    <s v="Realizar uso indebido como funcionario,  colaborador, contratista,  directivo o miembro del Consejo Directivo del CONTE de información que haya conocido por razón o con ocasión de sus funciones, con el fin de obtener provecho para sí o para un tercero, sea esta persona natural o jurídica_x000a_Uso excesivo del poder_x000a_Desconocimiento de los procedimientos y normativas"/>
    <s v="Incumplimiento de objetivos y metas institucionales_x000a_Sanciones disciplinarias, fiscales y/o penales._x000a_"/>
    <n v="1"/>
    <n v="3"/>
    <s v="Moderada"/>
    <s v="Se cuenta con el programa de tranparencia empresacial, el codigo de etica y buen gobierno corporativo y las auditorias internas. "/>
    <s v="Son efectivos y están documentados "/>
    <s v="Fuerte"/>
    <n v="100"/>
    <n v="100"/>
    <s v="Fuerte"/>
    <s v="Directa"/>
    <s v="No disminuye"/>
    <n v="2"/>
    <n v="0"/>
    <n v="-1"/>
    <n v="3"/>
    <n v="1"/>
    <n v="3"/>
    <s v="Moderada"/>
    <s v="Asumir o reducir el riesgo"/>
    <s v="Reducir el riesgo"/>
    <s v="1. Implementación del plan de bienestar e incentivos._x000a__x000a_2. Implementación del procedimiento de selección de personal. _x000a__x000a_3. Implementacion del codigo de etica y buen gobierno del CONTE. _x000a_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s v="NO"/>
    <s v="No aplica"/>
    <s v="No aplica"/>
  </r>
  <r>
    <m/>
    <x v="3"/>
    <m/>
    <s v="Corrupción"/>
    <s v="Cumplimiento"/>
    <m/>
    <m/>
    <m/>
    <m/>
    <m/>
    <m/>
    <m/>
    <s v="Se cuenta con acuerdos para el funcionamiento y ejercicio de las actividades del Consejo Directivo"/>
    <s v="Son efectivos y están documentados "/>
    <s v="Fuerte"/>
    <n v="100"/>
    <m/>
    <m/>
    <m/>
    <m/>
    <m/>
    <m/>
    <m/>
    <m/>
    <m/>
    <m/>
    <m/>
    <m/>
    <m/>
    <m/>
    <m/>
    <m/>
    <m/>
    <m/>
    <m/>
    <m/>
    <m/>
    <m/>
    <m/>
    <m/>
  </r>
  <r>
    <m/>
    <x v="3"/>
    <m/>
    <s v="Corrupción"/>
    <s v="Cumplimiento"/>
    <m/>
    <m/>
    <m/>
    <m/>
    <m/>
    <m/>
    <m/>
    <s v="Se cuenta con un Reglamento Interno de Trabajo, el cual debe cumplirse. Se cuenta con el proceso Administrativo para adelantar las investigaciones correspondientes  por denuncias efectuadas. Se cuenta con los subprocesos o actividades relacionados con el recurso humano en el proceso Administrativo. "/>
    <s v="Son efectivos y están documentados "/>
    <s v="Fuerte"/>
    <n v="100"/>
    <m/>
    <m/>
    <m/>
    <m/>
    <m/>
    <m/>
    <m/>
    <m/>
    <m/>
    <m/>
    <m/>
    <m/>
    <m/>
    <m/>
    <m/>
    <m/>
    <m/>
    <m/>
    <m/>
    <m/>
    <m/>
    <m/>
    <m/>
    <m/>
  </r>
  <r>
    <n v="35"/>
    <x v="3"/>
    <s v="SOLICITAR DÁDIVAS O ACCEDER A SOBORNO_x000a_"/>
    <s v="Corrupción"/>
    <s v="Cumplimiento"/>
    <s v="No aplica"/>
    <s v="No aplica"/>
    <s v="Tolerar por parte del supervisor de los contratos, el incumplimiento en la calidad de los bienes y servicios adquiridos por la Empresa, o en su defecto, los exigidos por las normas técnicas obligatorias, o certificar como recibida a satisfacción, obra, suministro o servicio que no ha sido ejecutado a cabalidad a cambio de un beneficio particular_x000a_Uso excesivo del poder_x000a_Desconocimiento de los procedimientos y normativas"/>
    <s v="Incumplimiento de objetivos y metas institucionales_x000a_Sanciones disciplinarias, fiscales y/o penales._x000a_"/>
    <n v="1"/>
    <n v="4"/>
    <s v="Alta"/>
    <s v="Se cuenta con invitación a cotizar a los diferentes proveedores._x000a__x000a_Al final del proceso contractual, el supervisor asignado realiza la respectiva evaluación del proveedor._x000a__x000a_Con el fin de identificar las posibles situaciones o desviaciones en el objeto contractual se cuenta con supervisores para cada contrato quienes deben presentar informe de supervisión._x000a__x000a_Se cuenta con el formato para realizar el informe de supervisión de los contratos._x000a__x000a_Se cuenta con el programa de tranparencia empresacial, el codigo de etica y buen gobierno corporativo y las auditorias internas. "/>
    <s v="Son efectivos y están documentados "/>
    <s v="Fuerte"/>
    <n v="100"/>
    <n v="100"/>
    <s v="Fuerte"/>
    <s v="Directa"/>
    <s v="No disminuye"/>
    <n v="2"/>
    <n v="0"/>
    <n v="-1"/>
    <n v="4"/>
    <n v="1"/>
    <n v="4"/>
    <s v="Alta"/>
    <s v="Reducir, evitar, Compartir o transferir el riesgo "/>
    <s v="Reducir el riesgo"/>
    <s v="1. Implementación del plan de bienestar e incentivos._x000a_2. Implementación del procedimiento de selección de personal. _x000a_3. . Implementacion del codigo de etica y buen gobierno del CONTE. 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s v="NO"/>
    <s v="No aplica"/>
    <s v="No aplica"/>
  </r>
  <r>
    <m/>
    <x v="3"/>
    <m/>
    <s v="Corrupción"/>
    <s v="Cumplimiento"/>
    <m/>
    <m/>
    <m/>
    <m/>
    <m/>
    <m/>
    <m/>
    <m/>
    <s v="Son efectivos y están documentados "/>
    <s v="Fuerte"/>
    <n v="100"/>
    <m/>
    <m/>
    <m/>
    <m/>
    <m/>
    <m/>
    <m/>
    <m/>
    <m/>
    <m/>
    <m/>
    <m/>
    <m/>
    <m/>
    <m/>
    <m/>
    <m/>
    <m/>
    <m/>
    <m/>
    <m/>
    <m/>
    <m/>
    <m/>
  </r>
  <r>
    <m/>
    <x v="3"/>
    <m/>
    <s v="Corrupción"/>
    <s v="Cumplimiento"/>
    <m/>
    <m/>
    <m/>
    <m/>
    <m/>
    <m/>
    <m/>
    <m/>
    <s v="Son efectivos y están documentados "/>
    <s v="Fuerte"/>
    <n v="100"/>
    <m/>
    <m/>
    <m/>
    <m/>
    <m/>
    <m/>
    <m/>
    <m/>
    <m/>
    <m/>
    <m/>
    <m/>
    <m/>
    <m/>
    <m/>
    <m/>
    <m/>
    <m/>
    <m/>
    <m/>
    <m/>
    <m/>
    <m/>
    <m/>
  </r>
  <r>
    <n v="36"/>
    <x v="7"/>
    <s v="Falta de disponibilidad de Equipos de computo,  software, programas, etc."/>
    <s v="Gestión"/>
    <s v="Operativo"/>
    <s v="No aplica"/>
    <s v="No aplica "/>
    <s v="Fallas físicas y lógicas en los equipos de computo, Software u  obsolescencia técnologica, Licencias vencidas o inadecuadas para el software requerido, Falta de mantenimiento preventivo o correctivo oportuno, "/>
    <s v="Interrupción de procesos críticos (contabilidad, pagos, matrícula, trámites, etc.)._x000a_Pérdida de información o corrupción de datos institucionales._x000a_Retrasos en la atención a partes interesadas y usuarios._x000a_Aumento del riesgo operativo y legal._x000a_Reprocesos administrativos y financieros._x000a_Posibles sanciones o hallazgos si se pierden datos sujetos a control._x000a_Afectación de la imagen institucional frente a partes interesadas o entes de control."/>
    <n v="1"/>
    <n v="4"/>
    <s v="Alta"/>
    <s v="Se realiza mantenimiento preventivo  según cronograma establecido a los equipos, en el presupuesto de gastos se incluyen los requerimientos de renovaciones de equipos según se requiera. Se cuenta con todas las licencias requeridas para el funcionamiento y se tiene contrato con los proveedores de los diferentes software. "/>
    <s v="Son efectivos y están documentados "/>
    <s v="Fuerte"/>
    <n v="100"/>
    <n v="100"/>
    <s v="Fuerte"/>
    <s v="Directa"/>
    <s v="Indirectamente "/>
    <n v="2"/>
    <n v="1"/>
    <n v="-1"/>
    <n v="3"/>
    <n v="1"/>
    <n v="3"/>
    <s v="Moderada"/>
    <s v="Asumir o reducir el riesgo"/>
    <s v="Reducir el riesgo"/>
    <s v="1. implementacion de los controles establecidos en el manual de seguridad de la informacion. _x000a_2.Diseñar el plan de continuidad del negocio_x000a_Continuar con la aplicación de controles "/>
    <s v="Profesional de Tecnología- Líder Administrativo"/>
    <d v="2025-01-08T00:00:00"/>
    <d v="2025-12-31T00:00:00"/>
    <s v="Mensual"/>
    <s v="Indicador de disponibilidad de los servicios-"/>
    <s v="Cuadro de mando del proceso de tecnologia"/>
    <s v=" 1. Activar actividadesde contingencia o de continuidad operativa (uso de backups, trabajo remoto, registros manuales temporales)._x000a_2. Comunicar oportunamente a los líderes de proceso y Dirección Ejecutiva la afectación._x000a_3. Realizar diagnóstico técnico de la causa del incidente._x000a_4. Ejecutar protocolo de restauración de información si se cuenta con backups válidos._x000a_5. Levantar informe técnico y administrativo con las lecciones aprendidas y ajustes necesarios al sistema de control._x000a_6. Analizar las causas del incumplimiento_x000a_7.  Apertura de la acción de mejora _x000a_8. Seguimiento a las acciones definidas."/>
    <s v="NO"/>
    <s v="No aplica"/>
    <s v="No aplica"/>
  </r>
  <r>
    <m/>
    <x v="7"/>
    <m/>
    <s v="Gestión"/>
    <s v="Operativo"/>
    <m/>
    <m/>
    <s v="Ataques de malware o virus informáticos.Fallas en el sistema de respaldos o en la restauración de datos."/>
    <m/>
    <m/>
    <m/>
    <m/>
    <s v="Se cuenta con las licencias de antivirus y  se cuenta con Backup de la información. "/>
    <s v="Son efectivos y están documentados "/>
    <s v="Fuerte"/>
    <n v="100"/>
    <m/>
    <m/>
    <m/>
    <m/>
    <m/>
    <m/>
    <m/>
    <m/>
    <m/>
    <m/>
    <m/>
    <m/>
    <m/>
    <m/>
    <m/>
    <m/>
    <m/>
    <m/>
    <m/>
    <m/>
    <m/>
    <m/>
    <m/>
    <m/>
  </r>
  <r>
    <m/>
    <x v="7"/>
    <m/>
    <s v="Gestión"/>
    <s v="Operativo"/>
    <m/>
    <m/>
    <s v="Accesos no autorizados o fallas en los controles de seguridad lógica. _x0009_Dependencia de un único proveedor o software sin respaldo local."/>
    <m/>
    <m/>
    <m/>
    <m/>
    <s v="Esta prohibido el ingreso de personal no autorizado al cuarto de datos y se cuentan con las cámaras de seguridad como seguimiento y control. Contratos activos con proveedores de software."/>
    <s v="Son efectivos y están documentados "/>
    <s v="Fuerte"/>
    <n v="100"/>
    <m/>
    <m/>
    <m/>
    <m/>
    <m/>
    <m/>
    <m/>
    <m/>
    <m/>
    <m/>
    <m/>
    <m/>
    <m/>
    <m/>
    <m/>
    <m/>
    <m/>
    <m/>
    <m/>
    <m/>
    <m/>
    <m/>
    <m/>
    <m/>
  </r>
  <r>
    <n v="37"/>
    <x v="7"/>
    <s v="Pérdida de la confidencialidad de la información"/>
    <s v="Seguridad de la Información "/>
    <s v="Información "/>
    <m/>
    <s v="Criminal de la computación"/>
    <s v="Ausencia de esquemas de reemplazo periódico"/>
    <s v="Incumplimiento ley habeas data_x000a_Hallazgos de entes de control, Superintendencia de Industria y Comercio, Fiscalía._x000a_Procesos disciplinarios_x000a_Pérdida de credibilidad institucional y reputación_x000a_Quejas y reclamos de las partes interesadas_x000a_Plagio de Información_x000a_Fuga de Información_x000a_Hurto de Información_x000a_Sanciones disciplinarias, fiscales y/o penales._x000a_Detrimento Patrimonial _x000a_Incumplimiento de procesos, metas y objetivos _x000a_Retraso en el procesamiento de_x000a_información, perdida de datos, inestabilidad en los procesos contables, comerciales, financieros, administrativos y misionales de la empresa"/>
    <n v="2"/>
    <n v="4"/>
    <s v="Alta"/>
    <s v="Se realiza mantenimiento preventivo  a los equipos, en el presupuesto de gastos se incluyen los requerimientos de renovaciones de equipos según se requiera. Se cuenta con todas las licencias requeridas para el funcionamiento y se tiene contrato con los proveedores de los diferentes software. "/>
    <s v="Son efectivos y están documentados "/>
    <s v="Fuerte"/>
    <n v="100"/>
    <n v="100"/>
    <s v="Fuerte"/>
    <s v="Directa"/>
    <s v="Indirectamente "/>
    <n v="2"/>
    <n v="1"/>
    <n v="0"/>
    <n v="3"/>
    <n v="1"/>
    <n v="3"/>
    <s v="Moderada"/>
    <s v="Asumir o reducir el riesgo"/>
    <s v="Reducir el riesgo"/>
    <s v="1. Implementación del Hackeo Ético (análisis de vulnerabilidades) y generación de acciones a partir del mismos. _x000a_2. Implementación ISO 27001 en 2026_x000a_Continuar con la aplicación de controles "/>
    <s v="Profesional de Tecnología- Líder Administrativo"/>
    <d v="2025-01-08T00:00:00"/>
    <d v="2026-12-31T00:00:00"/>
    <s v="Mensual"/>
    <s v="cuadro de mando del proceso de tecnologia"/>
    <s v="Cuadro de mando"/>
    <s v="1. Reportar el incidente a la  Dirección Ejecutiva._x000a_2. Documentar la fuga/violación y realizar análisis de causa raíz._x000a_3. Notificar a los titulares afectados según lo exige la ley._x000a_4. Reforzar el control comprometido, capacitar y actualizar políticas_x000a_5. Se solicita  al responsable la  apertura de la acción de mejora _x000a_6. Seguimiento a las acciones definidas."/>
    <s v="NO"/>
    <s v="No aplica"/>
    <s v="No aplica"/>
  </r>
  <r>
    <m/>
    <x v="7"/>
    <m/>
    <s v="Seguridad de la Información "/>
    <s v="Información "/>
    <m/>
    <s v="Espionaje industrial (inteligencia, empresas, gobiernos extranjeros, otros intereses)"/>
    <s v="Almacenamiento sin protección"/>
    <m/>
    <m/>
    <m/>
    <m/>
    <s v="Se cuenta con las licencias de antivirus y  se cuenta con el Manual de Seguridad de la información. "/>
    <s v="Son efectivos y están documentados "/>
    <s v="Fuerte"/>
    <n v="100"/>
    <m/>
    <m/>
    <m/>
    <m/>
    <m/>
    <m/>
    <m/>
    <m/>
    <m/>
    <m/>
    <m/>
    <m/>
    <m/>
    <m/>
    <m/>
    <m/>
    <m/>
    <m/>
    <m/>
    <m/>
    <m/>
    <m/>
    <m/>
    <m/>
  </r>
  <r>
    <m/>
    <x v="7"/>
    <m/>
    <s v="Seguridad de la Información "/>
    <s v="Información "/>
    <m/>
    <s v="Pirata informático, intruso ilegal"/>
    <s v="Copia no controlada"/>
    <m/>
    <m/>
    <m/>
    <m/>
    <s v="Esta prohibido el ingreso de personal no autorizado al cuarto de datos y se cuentan con las cámaras de seguridad como seguimiento y control."/>
    <s v="Son efectivos y están documentados "/>
    <s v="Fuerte"/>
    <n v="100"/>
    <m/>
    <m/>
    <m/>
    <m/>
    <m/>
    <m/>
    <m/>
    <m/>
    <m/>
    <m/>
    <m/>
    <m/>
    <m/>
    <m/>
    <m/>
    <m/>
    <m/>
    <m/>
    <m/>
    <m/>
    <m/>
    <m/>
    <m/>
    <m/>
  </r>
  <r>
    <m/>
    <x v="7"/>
    <m/>
    <s v="Seguridad de la Información "/>
    <s v="Información "/>
    <m/>
    <s v="Falsificación de derechos"/>
    <s v="Ausencia de terminación de sesión"/>
    <m/>
    <m/>
    <m/>
    <m/>
    <s v="Se realiza digitalización de la información  y  se cuenta con el  Manual de Gestión Documental "/>
    <s v="Son efectivos y están documentados "/>
    <s v="Fuerte"/>
    <n v="100"/>
    <m/>
    <m/>
    <m/>
    <m/>
    <m/>
    <m/>
    <m/>
    <m/>
    <m/>
    <m/>
    <m/>
    <m/>
    <m/>
    <m/>
    <m/>
    <m/>
    <m/>
    <m/>
    <m/>
    <m/>
    <m/>
    <m/>
    <m/>
    <m/>
  </r>
  <r>
    <m/>
    <x v="7"/>
    <m/>
    <s v="Seguridad de la Información "/>
    <s v="Información "/>
    <m/>
    <s v="Error en el uso o abuso de derechos"/>
    <s v="Software nuevo o inmaduro"/>
    <m/>
    <m/>
    <m/>
    <m/>
    <s v="Se cuenta con el modelo de implementación de proyectos para asegurar la Planificación del cambio o un nuevo software. "/>
    <s v="Son efectivos y están documentados "/>
    <s v="Fuerte"/>
    <n v="100"/>
    <m/>
    <m/>
    <m/>
    <m/>
    <m/>
    <m/>
    <m/>
    <m/>
    <m/>
    <m/>
    <m/>
    <m/>
    <m/>
    <m/>
    <m/>
    <m/>
    <m/>
    <m/>
    <m/>
    <m/>
    <m/>
    <m/>
    <m/>
    <m/>
  </r>
  <r>
    <m/>
    <x v="7"/>
    <m/>
    <s v="Seguridad de la Información "/>
    <s v="Información "/>
    <m/>
    <s v="Uso no autorizado del equipo"/>
    <s v="Asignación errada de los derechos de acceso"/>
    <m/>
    <m/>
    <m/>
    <m/>
    <s v="Se realizan capacitaciones a todos los funcionarios sobre el manejo de documentos y el archivo, se encuentra en el plan de capacitación, inducción y entrenamiento. "/>
    <s v="Son efectivos y están documentados "/>
    <s v="Fuerte"/>
    <n v="100"/>
    <m/>
    <m/>
    <m/>
    <m/>
    <m/>
    <m/>
    <m/>
    <m/>
    <m/>
    <m/>
    <m/>
    <m/>
    <m/>
    <m/>
    <m/>
    <m/>
    <m/>
    <m/>
    <m/>
    <m/>
    <m/>
    <m/>
    <m/>
    <m/>
  </r>
  <r>
    <m/>
    <x v="7"/>
    <m/>
    <s v="Seguridad de la Información "/>
    <s v="Información "/>
    <m/>
    <s v="Mal funcionamiento del software"/>
    <s v="Ausencia de mecanismos de identificación y autenticación de usuarios"/>
    <m/>
    <m/>
    <m/>
    <m/>
    <s v="Se cuenta con el Manual de seguridad de la Información - donde se describe las características de contraseñas y se controla desde el proceso de Tics la asignación de usuarios. "/>
    <s v="Son efectivos y están documentados "/>
    <s v="Fuerte"/>
    <n v="100"/>
    <m/>
    <m/>
    <m/>
    <m/>
    <m/>
    <m/>
    <m/>
    <m/>
    <m/>
    <m/>
    <m/>
    <m/>
    <m/>
    <m/>
    <m/>
    <m/>
    <m/>
    <m/>
    <m/>
    <m/>
    <m/>
    <m/>
    <m/>
    <m/>
  </r>
  <r>
    <m/>
    <x v="7"/>
    <m/>
    <s v="Seguridad de la Información "/>
    <s v="Información "/>
    <m/>
    <s v="Fallas del equipo"/>
    <s v="Contraseñas sin protección"/>
    <m/>
    <m/>
    <m/>
    <m/>
    <s v="Se cuenta con el Manual de seguridad de la Información - donde se describe las características de contraseñas y se controla desde el proceso de Tics la asignación de usuarios. "/>
    <s v="Son efectivos y están documentados "/>
    <s v="Fuerte"/>
    <n v="100"/>
    <m/>
    <m/>
    <m/>
    <m/>
    <m/>
    <m/>
    <m/>
    <m/>
    <m/>
    <m/>
    <m/>
    <m/>
    <m/>
    <m/>
    <m/>
    <m/>
    <m/>
    <m/>
    <m/>
    <m/>
    <m/>
    <m/>
    <m/>
    <m/>
  </r>
  <r>
    <m/>
    <x v="7"/>
    <m/>
    <s v="Seguridad de la Información "/>
    <s v="Información "/>
    <m/>
    <s v="Intrusos (empleados con entrenamiento deficiente, descontentos, malintencionados, negligentes, deshonestos o despedidos)"/>
    <s v="Ausencia de procedimiento de registro/retiro de usuarios"/>
    <m/>
    <m/>
    <m/>
    <m/>
    <s v="Se cuenta con el Manual de seguridad de la Información - desde el proceso de Recursos Humanos se solicita asignación y desactivación de usuarios por temas de vinculación/desvinculación de personal. "/>
    <s v="Son efectivos y están documentados "/>
    <s v="Fuerte"/>
    <n v="100"/>
    <m/>
    <m/>
    <m/>
    <m/>
    <m/>
    <m/>
    <m/>
    <m/>
    <m/>
    <m/>
    <m/>
    <m/>
    <m/>
    <m/>
    <m/>
    <m/>
    <m/>
    <m/>
    <m/>
    <m/>
    <m/>
    <m/>
    <m/>
    <m/>
  </r>
  <r>
    <m/>
    <x v="7"/>
    <m/>
    <s v="Seguridad de la Información "/>
    <s v="Información "/>
    <m/>
    <s v="Falsificación de derechos"/>
    <s v="Ausencia de terminación de sesión"/>
    <m/>
    <m/>
    <m/>
    <m/>
    <s v="Se cuenta con manual de seguridad de la información "/>
    <s v="Son efectivos y están documentados "/>
    <s v="Fuerte"/>
    <n v="100"/>
    <m/>
    <m/>
    <m/>
    <m/>
    <m/>
    <m/>
    <m/>
    <m/>
    <m/>
    <m/>
    <m/>
    <m/>
    <m/>
    <m/>
    <m/>
    <m/>
    <m/>
    <m/>
    <m/>
    <m/>
    <m/>
    <m/>
    <m/>
    <m/>
  </r>
  <r>
    <n v="38"/>
    <x v="7"/>
    <s v="Pérdida de la integridad de la información"/>
    <s v="Seguridad de la Información "/>
    <s v="Información "/>
    <m/>
    <s v="Uso no autorizado del equipo"/>
    <s v="Ausencia de control de los activos que se encuentran fuera de las instalaciones"/>
    <s v="Incumplimiento ley habeas data_x000a_Hallazgos de entes de control_x000a_Procesos disciplinarios_x000a_Pérdida de credibilidad institucional_x000a_Quejas y reclamos de los usuarios_x000a_Plagio de Información_x000a_Fuga de Información_x000a_Hurto de Información_x000a_Sanciones disciplinarias, fiscales y/o penales._x000a_Detrimento Patrimonial _x000a_Incumplimiento de procesos, metas y objetivos _x000a_Retraso en el procesamiento de información, perdida de datos, inestabilidad en los procesos contables, comerciales, financieros, administrativos y misionales de la empresa"/>
    <n v="2"/>
    <n v="4"/>
    <s v="Alta"/>
    <s v="Control a los usuarios y equipos desde el proceso de Tecnología- Manual de seguridad de la información "/>
    <s v="Son efectivos y están documentados "/>
    <s v="Fuerte"/>
    <n v="100"/>
    <n v="100"/>
    <s v="Fuerte"/>
    <s v="Directa"/>
    <s v="Indirectamente "/>
    <n v="2"/>
    <n v="1"/>
    <n v="0"/>
    <n v="3"/>
    <n v="1"/>
    <n v="3"/>
    <s v="Moderada"/>
    <s v="Asumir o reducir el riesgo"/>
    <s v="Reducir el riesgo"/>
    <s v="1. Implementación del Hackeo Ético (análisis de vulnerabilidades) y generación de acciones a partir del mismos. _x000a_2. Implementación ISO 27001 en 2026_x000a_Continuar con la aplicación de controles "/>
    <s v="Profesional de Tecnología- Líder Administrativo"/>
    <d v="2025-01-08T00:00:00"/>
    <d v="2025-12-31T00:00:00"/>
    <s v="Mensual"/>
    <s v="cuadro de mando del proceso de tecnologia"/>
    <s v="Cuadro de mando"/>
    <s v="1. Reportar el incidente a la  Dirección Ejecutiva._x000a_2. Identificar el alcance del incidente (qué datos fueron afectados y por qué)._x000a_3. Restaurar la versión anterior desde backup verificado._x000a_4. Reforzar el control comprometido, capacitar y actualizar políticas_x000a_5. Se solicita  al responsable la  apertura de la acción de mejora _x000a_6. Seguimiento a las acciones definidas."/>
    <s v="NO"/>
    <s v="No aplica"/>
    <s v="No aplica"/>
  </r>
  <r>
    <m/>
    <x v="7"/>
    <m/>
    <s v="Seguridad de la Información "/>
    <s v="Información "/>
    <m/>
    <s v="Espionaje remoto"/>
    <s v="Ausencia de esquemas de reemplazo periódico"/>
    <m/>
    <m/>
    <m/>
    <m/>
    <s v="Se cuenta con las licencias de antivirus y se hacen pruebas controladas para validar la seguridad frente a un ciberataque. "/>
    <s v="Son efectivos y están documentados "/>
    <s v="Fuerte"/>
    <n v="100"/>
    <m/>
    <m/>
    <m/>
    <m/>
    <m/>
    <m/>
    <m/>
    <m/>
    <m/>
    <m/>
    <m/>
    <m/>
    <m/>
    <m/>
    <m/>
    <m/>
    <m/>
    <m/>
    <m/>
    <m/>
    <m/>
    <m/>
    <m/>
    <m/>
  </r>
  <r>
    <m/>
    <x v="7"/>
    <m/>
    <s v="Seguridad de la Información "/>
    <s v="Información "/>
    <m/>
    <s v="Fallas del equipo"/>
    <s v="Susceptibilidad a las variaciones de temperatura (o al polvo y suciedad)"/>
    <m/>
    <m/>
    <m/>
    <m/>
    <s v="Se cuenta con el procedimiento de mantenimiento preventivo de equipos. "/>
    <s v="Son efectivos y están documentados "/>
    <s v="Fuerte"/>
    <n v="100"/>
    <m/>
    <m/>
    <m/>
    <m/>
    <m/>
    <m/>
    <m/>
    <m/>
    <m/>
    <m/>
    <m/>
    <m/>
    <m/>
    <m/>
    <m/>
    <m/>
    <m/>
    <m/>
    <m/>
    <m/>
    <m/>
    <m/>
    <m/>
    <m/>
  </r>
  <r>
    <m/>
    <x v="7"/>
    <m/>
    <s v="Seguridad de la Información "/>
    <s v="Información "/>
    <m/>
    <s v="Mal funcionamiento del equipo"/>
    <s v="Red eléctrica inestable"/>
    <m/>
    <m/>
    <m/>
    <m/>
    <s v="Todos los equipos se deben conectar a la red eléctrica controlada. "/>
    <s v="Son efectivos y están documentados "/>
    <s v="Fuerte"/>
    <n v="100"/>
    <m/>
    <m/>
    <m/>
    <m/>
    <m/>
    <m/>
    <m/>
    <m/>
    <m/>
    <m/>
    <m/>
    <m/>
    <m/>
    <m/>
    <m/>
    <m/>
    <m/>
    <m/>
    <m/>
    <m/>
    <m/>
    <m/>
    <m/>
    <m/>
  </r>
  <r>
    <m/>
    <x v="7"/>
    <m/>
    <s v="Seguridad de la Información "/>
    <s v="Información "/>
    <m/>
    <s v="Saturación del sistema de información"/>
    <s v="Falta de cuidado en la disposición final"/>
    <m/>
    <m/>
    <m/>
    <m/>
    <s v="Se cuenta con Manual de Gestión Documental y Control de Registros, las TRD actualizadas. "/>
    <s v="Son efectivos y están documentados "/>
    <s v="Fuerte"/>
    <n v="100"/>
    <m/>
    <m/>
    <m/>
    <m/>
    <m/>
    <m/>
    <m/>
    <m/>
    <m/>
    <m/>
    <m/>
    <m/>
    <m/>
    <m/>
    <m/>
    <m/>
    <m/>
    <m/>
    <m/>
    <m/>
    <m/>
    <m/>
    <m/>
    <m/>
  </r>
  <r>
    <m/>
    <x v="7"/>
    <m/>
    <s v="Seguridad de la Información "/>
    <s v="Información "/>
    <m/>
    <s v="Mal funcionamiento del software"/>
    <s v="Software nuevo o inmaduro"/>
    <m/>
    <m/>
    <m/>
    <m/>
    <s v="Seguimiento y acompañamiento del proceso de Tecnología a la implementación del software; se controla desde el proyecto. "/>
    <s v="Son efectivos y están documentados "/>
    <s v="Fuerte"/>
    <n v="100"/>
    <m/>
    <m/>
    <m/>
    <m/>
    <m/>
    <m/>
    <m/>
    <m/>
    <m/>
    <m/>
    <m/>
    <m/>
    <m/>
    <m/>
    <m/>
    <m/>
    <m/>
    <m/>
    <m/>
    <m/>
    <m/>
    <m/>
    <m/>
    <m/>
  </r>
  <r>
    <m/>
    <x v="7"/>
    <m/>
    <s v="Seguridad de la Información "/>
    <s v="Información "/>
    <m/>
    <s v="Incumplimiento en el mantenimiento del sistema de información"/>
    <s v="Ausencia o insuficiencia de pruebas de software"/>
    <m/>
    <m/>
    <m/>
    <m/>
    <s v="Se cuenta con el procedimiento de mantenimiento preventivo de equipos. "/>
    <s v="Son efectivos y están documentados "/>
    <s v="Fuerte"/>
    <n v="100"/>
    <m/>
    <m/>
    <m/>
    <m/>
    <m/>
    <m/>
    <m/>
    <m/>
    <m/>
    <m/>
    <m/>
    <m/>
    <m/>
    <m/>
    <m/>
    <m/>
    <m/>
    <m/>
    <m/>
    <m/>
    <m/>
    <m/>
    <m/>
    <m/>
  </r>
  <r>
    <m/>
    <x v="7"/>
    <m/>
    <s v="Seguridad de la Información "/>
    <s v="Información "/>
    <m/>
    <s v="Error en el uso o abuso de derechos"/>
    <s v="Ausencia de registros de auditoría"/>
    <m/>
    <m/>
    <m/>
    <m/>
    <s v="Se cuenta con la asignación de usuarios en los diferentes software, controlando los accesos según el perfil de cargo de las personas y las responsabilidades asignadas. "/>
    <s v="Son efectivos y están documentados "/>
    <s v="Fuerte"/>
    <n v="100"/>
    <m/>
    <m/>
    <m/>
    <m/>
    <m/>
    <m/>
    <m/>
    <m/>
    <m/>
    <m/>
    <m/>
    <m/>
    <m/>
    <m/>
    <m/>
    <m/>
    <m/>
    <m/>
    <m/>
    <m/>
    <m/>
    <m/>
    <m/>
    <m/>
  </r>
  <r>
    <m/>
    <x v="7"/>
    <m/>
    <s v="Seguridad de la Información "/>
    <s v="Información "/>
    <m/>
    <s v="Pirata informático, intruso ilegal"/>
    <s v="Asignación errada de los derechos de acceso"/>
    <m/>
    <m/>
    <m/>
    <m/>
    <s v="Control al acceso de usuarios por parte del proceso de Tecnología- Manual de seguridad de la información. "/>
    <s v="Son efectivos y están documentados "/>
    <s v="Fuerte"/>
    <n v="100"/>
    <m/>
    <m/>
    <m/>
    <m/>
    <m/>
    <m/>
    <m/>
    <m/>
    <m/>
    <m/>
    <m/>
    <m/>
    <m/>
    <m/>
    <m/>
    <m/>
    <m/>
    <m/>
    <m/>
    <m/>
    <m/>
    <m/>
    <m/>
    <m/>
  </r>
  <r>
    <m/>
    <x v="7"/>
    <m/>
    <s v="Seguridad de la Información "/>
    <s v="Información "/>
    <m/>
    <s v="Falsificación de derechos"/>
    <s v="Contraseñas sin protección"/>
    <m/>
    <m/>
    <m/>
    <m/>
    <s v="Control al acceso de usuarios por parte del proceso de Tecnología- Manual de seguridad de la información. "/>
    <s v="Son efectivos y están documentados "/>
    <s v="Fuerte"/>
    <n v="100"/>
    <m/>
    <m/>
    <m/>
    <m/>
    <m/>
    <m/>
    <m/>
    <m/>
    <m/>
    <m/>
    <m/>
    <m/>
    <m/>
    <m/>
    <m/>
    <m/>
    <m/>
    <m/>
    <m/>
    <m/>
    <m/>
    <m/>
    <m/>
    <m/>
  </r>
  <r>
    <m/>
    <x v="7"/>
    <m/>
    <s v="Seguridad de la Información "/>
    <s v="Información "/>
    <m/>
    <s v="Criminal de la computación"/>
    <s v="Falta de conciencia en seguridad"/>
    <m/>
    <m/>
    <m/>
    <m/>
    <s v="Se cuenta con las licencias de antivirus y se hacen pruebas controladas para validar la seguridad frente a un ciberataque. "/>
    <s v="Son efectivos y están documentados "/>
    <s v="Fuerte"/>
    <n v="100"/>
    <m/>
    <m/>
    <m/>
    <m/>
    <m/>
    <m/>
    <m/>
    <m/>
    <m/>
    <m/>
    <m/>
    <m/>
    <m/>
    <m/>
    <m/>
    <m/>
    <m/>
    <m/>
    <m/>
    <m/>
    <m/>
    <m/>
    <m/>
    <m/>
  </r>
  <r>
    <m/>
    <x v="7"/>
    <m/>
    <s v="Seguridad de la Información "/>
    <s v="Información "/>
    <m/>
    <s v="Terrorismo"/>
    <s v="Uso inadecuado de los controles de acceso al edificio"/>
    <m/>
    <m/>
    <m/>
    <m/>
    <s v="Se cuenta con seguridad de Oficina (piso 9) y con control de acceso en el edificio UGI donde se encuentra la mayor infraestructura tecnológica. "/>
    <s v="Son efectivos y están documentados "/>
    <s v="Fuerte"/>
    <n v="100"/>
    <m/>
    <m/>
    <m/>
    <m/>
    <m/>
    <m/>
    <m/>
    <m/>
    <m/>
    <m/>
    <m/>
    <m/>
    <m/>
    <m/>
    <m/>
    <m/>
    <m/>
    <m/>
    <m/>
    <m/>
    <m/>
    <m/>
    <m/>
    <m/>
  </r>
  <r>
    <m/>
    <x v="7"/>
    <m/>
    <s v="Seguridad de la Información "/>
    <s v="Información "/>
    <m/>
    <s v="Fenómenos climáticos"/>
    <s v="Punto único de falla"/>
    <m/>
    <m/>
    <m/>
    <m/>
    <s v="Protecciones y acceso al cuarto de datos- Manual de seguridad de la información "/>
    <m/>
    <s v="Vacía"/>
    <s v="Vacía"/>
    <m/>
    <m/>
    <m/>
    <m/>
    <m/>
    <m/>
    <m/>
    <m/>
    <m/>
    <m/>
    <m/>
    <m/>
    <m/>
    <m/>
    <m/>
    <m/>
    <m/>
    <m/>
    <m/>
    <m/>
    <m/>
    <m/>
    <m/>
    <m/>
  </r>
  <r>
    <m/>
    <x v="7"/>
    <m/>
    <s v="Seguridad de la Información "/>
    <s v="Información "/>
    <m/>
    <s v="Fenómenos sísmicos"/>
    <s v="Punto único de falla"/>
    <m/>
    <m/>
    <m/>
    <m/>
    <s v="Protecciones y acceso al cuarto de datos- Manual de seguridad de la información "/>
    <m/>
    <s v="Vacía"/>
    <s v="Vacía"/>
    <m/>
    <m/>
    <m/>
    <m/>
    <m/>
    <m/>
    <m/>
    <m/>
    <m/>
    <m/>
    <m/>
    <m/>
    <m/>
    <m/>
    <m/>
    <m/>
    <m/>
    <m/>
    <m/>
    <m/>
    <m/>
    <m/>
    <m/>
    <m/>
  </r>
  <r>
    <m/>
    <x v="7"/>
    <m/>
    <s v="Seguridad de la Información "/>
    <s v="Información "/>
    <m/>
    <s v="Intrusos (empleados con entrenamiento deficiente, descontentos, malintencionados, negligentes, deshonestos o despedidos)"/>
    <s v="Ausencia de procedimiento de registro/retiro de usuarios"/>
    <m/>
    <m/>
    <m/>
    <m/>
    <s v="Se cuenta con el Manual de seguridad de la Información - desde el proceso de Recursos Humanos se solicita asignación y desactivación de usuarios por temas de vinculación/desvinculación de personal. "/>
    <m/>
    <s v="Vacía"/>
    <s v="Vacía"/>
    <m/>
    <m/>
    <m/>
    <m/>
    <m/>
    <m/>
    <m/>
    <m/>
    <m/>
    <m/>
    <m/>
    <m/>
    <m/>
    <m/>
    <m/>
    <m/>
    <m/>
    <m/>
    <m/>
    <m/>
    <m/>
    <m/>
    <m/>
    <m/>
  </r>
  <r>
    <m/>
    <x v="7"/>
    <m/>
    <s v="Seguridad de la Información "/>
    <s v="Información "/>
    <m/>
    <s v="Fuego"/>
    <s v="Susceptibilidad a las variaciones de temperatura (o al polvo y suciedad)"/>
    <m/>
    <m/>
    <m/>
    <m/>
    <s v="Protecciones y acceso al cuarto de datos- Manual de seguridad de la información "/>
    <m/>
    <s v="Vacía"/>
    <s v="Vacía"/>
    <m/>
    <m/>
    <m/>
    <m/>
    <m/>
    <m/>
    <m/>
    <m/>
    <m/>
    <m/>
    <m/>
    <m/>
    <m/>
    <m/>
    <m/>
    <m/>
    <m/>
    <m/>
    <m/>
    <m/>
    <m/>
    <m/>
    <m/>
    <m/>
  </r>
  <r>
    <m/>
    <x v="7"/>
    <m/>
    <s v="Seguridad de la Información "/>
    <s v="Información "/>
    <m/>
    <s v="Espionaje industrial (inteligencia, empresas, gobiernos extranjeros, otros intereses)"/>
    <s v="Ausencia de procedimientos y/o de políticas en general (esto aplica para muchas actividades que la entidad no tenga documentadas y formalizadas como uso aceptable de activos, control de cambios, valoración de riesgos, escritorio y pantalla limpia entre otros)"/>
    <m/>
    <m/>
    <m/>
    <m/>
    <s v="Se cuenta con las licencias de antivirus y se hacen pruebas controladas para validar la seguridad frente a un ciberataque. "/>
    <m/>
    <s v="Vacía"/>
    <s v="Vacía"/>
    <m/>
    <m/>
    <m/>
    <m/>
    <m/>
    <m/>
    <m/>
    <m/>
    <m/>
    <m/>
    <m/>
    <m/>
    <m/>
    <m/>
    <m/>
    <m/>
    <m/>
    <m/>
    <m/>
    <m/>
    <m/>
    <m/>
    <m/>
    <m/>
  </r>
  <r>
    <n v="39"/>
    <x v="7"/>
    <s v="Pérdida de la disponibilidad de la informacion"/>
    <s v="Seguridad de la Información "/>
    <s v="Información "/>
    <m/>
    <s v="Fenómenos climáticos"/>
    <s v="Punto único de falla"/>
    <s v="Incumplimiento ley habeas data_x000a_Hallazgos de entes de control_x000a_Procesos disciplinarios_x000a_Pérdida de credibilidad institucional_x000a_Quejas y reclamos de los usuarios_x000a_Hurto de Información_x000a_Sanciones disciplinarias, fiscales y/o penales._x000a_Detrimento Patrimonial _x000a_Incumplimiento de procesos, metas y objetivos _x000a_Retraso en el procesamiento de información, perdida de datos, inestabilidad en los procesos contables, comerciales, financieros, administrativos y misionales de la empresa"/>
    <n v="2"/>
    <n v="4"/>
    <s v="Alta"/>
    <s v="Protecciones y acceso al cuarto de datos- Manual de seguridad de la información "/>
    <s v="Son efectivos y están documentados "/>
    <s v="Fuerte"/>
    <n v="100"/>
    <n v="100"/>
    <s v="Fuerte"/>
    <s v="Directa"/>
    <s v="Indirectamente "/>
    <n v="2"/>
    <n v="1"/>
    <n v="0"/>
    <n v="3"/>
    <n v="1"/>
    <n v="3"/>
    <s v="Moderada"/>
    <s v="Asumir o reducir el riesgo"/>
    <s v="Reducir el riesgo"/>
    <s v="1. Implementación del Hackeo Ético (análisis de vulnerabilidades) y generación de acciones a partir del mismos. _x000a_2. Implementación ISO 27001 en 2026_x000a_Continuar con la aplicación de controles "/>
    <s v="Profesional de Tecnología- Líder Administrativo"/>
    <d v="2024-03-02T00:00:00"/>
    <d v="2024-12-31T00:00:00"/>
    <s v="Anual"/>
    <s v="Implementación del proyecto"/>
    <s v="Información del proyecto"/>
    <s v="_x000a_1. Si un software o un modulo no esta disponible, se debe generar un caso al proveedor para el respectivo soporte según sea el caso_x000a_2. Activar actividades de emergencia TIC (respaldo manual, contingencias operativas)._x000a_3. Notificar a la Dirección Ejecutiva_x000a_4. Restaurar la información desde backup validado._x000a_5. Analizar las causas del incumplimiento_x000a_6. Se solicita  al responsable la  apertura de la acción de mejora _x000a_7. Seguimiento a las acciones definidas."/>
    <s v="NO"/>
    <s v="No aplica"/>
    <s v="No aplica"/>
  </r>
  <r>
    <m/>
    <x v="7"/>
    <m/>
    <s v="Seguridad de la Información "/>
    <s v="Información "/>
    <m/>
    <s v="Fenómenos sísmicos"/>
    <s v="Punto único de falla"/>
    <m/>
    <m/>
    <m/>
    <m/>
    <s v="Protecciones y acceso al cuarto de datos- Manual de seguridad de la información "/>
    <s v="Son efectivos y están documentados "/>
    <s v="Fuerte"/>
    <n v="100"/>
    <m/>
    <m/>
    <m/>
    <m/>
    <m/>
    <m/>
    <m/>
    <m/>
    <m/>
    <m/>
    <m/>
    <m/>
    <m/>
    <m/>
    <m/>
    <m/>
    <m/>
    <m/>
    <m/>
    <m/>
    <m/>
    <m/>
    <m/>
    <m/>
  </r>
  <r>
    <m/>
    <x v="7"/>
    <m/>
    <s v="Seguridad de la Información "/>
    <s v="Información "/>
    <m/>
    <s v="Fuego"/>
    <s v="Susceptibilidad a las variaciones de temperatura (o al polvo y suciedad)"/>
    <m/>
    <m/>
    <m/>
    <m/>
    <s v="Protecciones y acceso al cuarto de datos- Manual de seguridad de la información "/>
    <s v="Son efectivos y están documentados "/>
    <s v="Fuerte"/>
    <n v="100"/>
    <m/>
    <m/>
    <m/>
    <m/>
    <m/>
    <m/>
    <m/>
    <m/>
    <m/>
    <m/>
    <m/>
    <m/>
    <m/>
    <m/>
    <m/>
    <m/>
    <m/>
    <m/>
    <m/>
    <m/>
    <m/>
    <m/>
    <m/>
    <m/>
  </r>
  <r>
    <m/>
    <x v="7"/>
    <m/>
    <s v="Seguridad de la Información "/>
    <s v="Información "/>
    <m/>
    <s v="Fallas del equipo"/>
    <s v="Mantenimiento insuficiente"/>
    <m/>
    <m/>
    <m/>
    <m/>
    <s v="Se cuenta con el procedimiento de mantenimiento preventivo de equipos. "/>
    <s v="Son efectivos y están documentados "/>
    <s v="Fuerte"/>
    <n v="100"/>
    <m/>
    <m/>
    <m/>
    <m/>
    <m/>
    <m/>
    <m/>
    <m/>
    <m/>
    <m/>
    <m/>
    <m/>
    <m/>
    <m/>
    <m/>
    <m/>
    <m/>
    <m/>
    <m/>
    <m/>
    <m/>
    <m/>
    <m/>
    <m/>
  </r>
  <r>
    <m/>
    <x v="7"/>
    <m/>
    <s v="Seguridad de la Información "/>
    <s v="Información "/>
    <m/>
    <s v="Mal funcionamiento del equipo"/>
    <s v="Red eléctrica inestable"/>
    <m/>
    <m/>
    <m/>
    <m/>
    <s v="Todos los equipos se deben conectar a la red eléctrica controlada. "/>
    <s v="Son efectivos y están documentados "/>
    <s v="Fuerte"/>
    <n v="100"/>
    <m/>
    <m/>
    <m/>
    <m/>
    <m/>
    <m/>
    <m/>
    <m/>
    <m/>
    <m/>
    <m/>
    <m/>
    <m/>
    <m/>
    <m/>
    <m/>
    <m/>
    <m/>
    <m/>
    <m/>
    <m/>
    <m/>
    <m/>
    <m/>
  </r>
  <r>
    <m/>
    <x v="7"/>
    <m/>
    <s v="Seguridad de la Información "/>
    <s v="Información "/>
    <m/>
    <s v="Saturación del sistema de información"/>
    <s v="Falta de cuidado en la disposición final"/>
    <m/>
    <m/>
    <m/>
    <m/>
    <s v="Se cuenta con Manual de Gestión Documental y Control de Registros, las TRD actualizadas. "/>
    <s v="Son efectivos y están documentados "/>
    <s v="Fuerte"/>
    <n v="100"/>
    <m/>
    <m/>
    <m/>
    <m/>
    <m/>
    <m/>
    <m/>
    <m/>
    <m/>
    <m/>
    <m/>
    <m/>
    <m/>
    <m/>
    <m/>
    <m/>
    <m/>
    <m/>
    <m/>
    <m/>
    <m/>
    <m/>
    <m/>
    <m/>
  </r>
  <r>
    <m/>
    <x v="7"/>
    <m/>
    <s v="Seguridad de la Información "/>
    <s v="Información "/>
    <m/>
    <s v="Mal funcionamiento del software"/>
    <s v="Ausencia de terminación de sesión"/>
    <m/>
    <m/>
    <m/>
    <m/>
    <s v="Se realizan capacitaciones en el manejo del software para todos los usuarios. "/>
    <s v="Son efectivos y están documentados "/>
    <s v="Fuerte"/>
    <n v="100"/>
    <m/>
    <m/>
    <m/>
    <m/>
    <m/>
    <m/>
    <m/>
    <m/>
    <m/>
    <m/>
    <m/>
    <m/>
    <m/>
    <m/>
    <m/>
    <m/>
    <m/>
    <m/>
    <m/>
    <m/>
    <m/>
    <m/>
    <m/>
    <m/>
  </r>
  <r>
    <m/>
    <x v="7"/>
    <m/>
    <s v="Seguridad de la Información "/>
    <s v="Información "/>
    <m/>
    <s v="Incumplimiento en el mantenimiento del sistema de información"/>
    <s v="Interfaz de usuario compleja"/>
    <m/>
    <m/>
    <m/>
    <m/>
    <s v="Se realizan capacitaciones en el manejo del software"/>
    <s v="Son efectivos y están documentados "/>
    <s v="Fuerte"/>
    <n v="100"/>
    <m/>
    <m/>
    <m/>
    <m/>
    <m/>
    <m/>
    <m/>
    <m/>
    <m/>
    <m/>
    <m/>
    <m/>
    <m/>
    <m/>
    <m/>
    <m/>
    <m/>
    <m/>
    <m/>
    <m/>
    <m/>
    <m/>
    <m/>
    <m/>
  </r>
  <r>
    <m/>
    <x v="7"/>
    <m/>
    <s v="Seguridad de la Información "/>
    <s v="Información "/>
    <m/>
    <s v="Uso no autorizado del equipo"/>
    <s v="Contraseñas sin protección"/>
    <m/>
    <m/>
    <m/>
    <m/>
    <s v="Control a los usuarios y equipos desde el proceso de Tecnología, asignación y rotación  de contraseñas según Manual de seguridad de la información. "/>
    <s v="Son efectivos y están documentados "/>
    <s v="Fuerte"/>
    <n v="100"/>
    <m/>
    <m/>
    <m/>
    <m/>
    <m/>
    <m/>
    <m/>
    <m/>
    <m/>
    <m/>
    <m/>
    <m/>
    <m/>
    <m/>
    <m/>
    <m/>
    <m/>
    <m/>
    <m/>
    <m/>
    <m/>
    <m/>
    <m/>
    <m/>
  </r>
  <r>
    <m/>
    <x v="7"/>
    <m/>
    <s v="Seguridad de la Información "/>
    <s v="Información "/>
    <m/>
    <s v="Error en el uso o abuso de derechos"/>
    <s v="Ausencia de esquemas de reemplazo periódico"/>
    <m/>
    <m/>
    <m/>
    <m/>
    <s v="Control a los usuarios y equipos desde el proceso de Tecnología, asignación y rotación  de contraseñas según Manual de seguridad de la información. "/>
    <s v="Son efectivos y están documentados "/>
    <s v="Fuerte"/>
    <n v="100"/>
    <m/>
    <m/>
    <m/>
    <m/>
    <m/>
    <m/>
    <m/>
    <m/>
    <m/>
    <m/>
    <m/>
    <m/>
    <m/>
    <m/>
    <m/>
    <m/>
    <m/>
    <m/>
    <m/>
    <m/>
    <m/>
    <m/>
    <m/>
    <m/>
  </r>
  <r>
    <m/>
    <x v="7"/>
    <m/>
    <s v="Seguridad de la Información "/>
    <s v="Información "/>
    <m/>
    <s v="Pirata informático, intruso ilegal"/>
    <s v="Ausencia o insuficiencia de pruebas de software"/>
    <m/>
    <m/>
    <m/>
    <m/>
    <s v="Se cuenta con las licencias de antivirus y se hacen pruebas controladas para validar la seguridad frente a un ciberataque. "/>
    <s v="Son efectivos y están documentados "/>
    <s v="Fuerte"/>
    <n v="100"/>
    <m/>
    <m/>
    <m/>
    <m/>
    <m/>
    <m/>
    <m/>
    <m/>
    <m/>
    <m/>
    <m/>
    <m/>
    <m/>
    <m/>
    <m/>
    <m/>
    <m/>
    <m/>
    <m/>
    <m/>
    <m/>
    <m/>
    <m/>
    <m/>
  </r>
  <r>
    <m/>
    <x v="7"/>
    <m/>
    <s v="Seguridad de la Información "/>
    <s v="Información "/>
    <m/>
    <s v="Criminal de la computación"/>
    <s v="Ausencia de mecanismos de monitoreo para brechas en la seguridad"/>
    <m/>
    <m/>
    <m/>
    <m/>
    <s v="Se cuenta con las licencias de antivirus y se hacen pruebas controladas para validar la seguridad frente a un ciberataque. "/>
    <s v="Son efectivos y están documentados "/>
    <s v="Fuerte"/>
    <n v="100"/>
    <m/>
    <m/>
    <m/>
    <m/>
    <m/>
    <m/>
    <m/>
    <m/>
    <m/>
    <m/>
    <m/>
    <m/>
    <m/>
    <m/>
    <m/>
    <m/>
    <m/>
    <m/>
    <m/>
    <m/>
    <m/>
    <m/>
    <m/>
    <m/>
  </r>
  <r>
    <m/>
    <x v="7"/>
    <m/>
    <s v="Seguridad de la Información "/>
    <s v="Información "/>
    <m/>
    <s v="Intrusos (empleados con entrenamiento deficiente, descontentos, malintencionados, negligentes, deshonestos o despedidos)"/>
    <s v="Ausencia de procedimiento de registro/retiro de usuarios"/>
    <m/>
    <m/>
    <m/>
    <m/>
    <s v="Se cuenta con el Manual de seguridad de la Información - desde el proceso de Recursos Humanos se solicita asignación y desactivación de usuarios por temas de vinculación/desvinculación de personal. "/>
    <s v="Son efectivos y están documentados "/>
    <s v="Fuerte"/>
    <n v="100"/>
    <m/>
    <m/>
    <m/>
    <m/>
    <m/>
    <m/>
    <m/>
    <m/>
    <m/>
    <m/>
    <m/>
    <m/>
    <m/>
    <m/>
    <m/>
    <m/>
    <m/>
    <m/>
    <m/>
    <m/>
    <m/>
    <m/>
    <m/>
    <m/>
  </r>
  <r>
    <m/>
    <x v="7"/>
    <m/>
    <s v="Seguridad de la Información "/>
    <s v="Información "/>
    <m/>
    <s v="Terrorismo"/>
    <s v="Uso inadecuado de los controles de acceso al edificio"/>
    <m/>
    <m/>
    <m/>
    <m/>
    <s v="Se cuenta con seguridad de Oficina (piso 9) y con control de acceso en el edificio UGI donde se encuentra la mayor infraestructura tecnológica. "/>
    <s v="Son efectivos y están documentados "/>
    <s v="Fuerte"/>
    <n v="100"/>
    <m/>
    <m/>
    <m/>
    <m/>
    <m/>
    <m/>
    <m/>
    <m/>
    <m/>
    <m/>
    <m/>
    <m/>
    <m/>
    <m/>
    <m/>
    <m/>
    <m/>
    <m/>
    <m/>
    <m/>
    <m/>
    <m/>
    <m/>
    <m/>
  </r>
  <r>
    <n v="40"/>
    <x v="3"/>
    <s v="Incumplimiento de requisitos legales de  la operación, Seguridad y salud en el trabajo"/>
    <s v="Gestión"/>
    <s v="SST"/>
    <s v="No aplica"/>
    <s v="No aplica"/>
    <s v="Falta de evaluación periódica del cumplimiento legal. Ausencia o desactualización de la matriz de requisitos legales. Desconocimiento normativo por parte de líderes o responsables."/>
    <s v="Accidentes o enfermedades laborales._x000a_Pérdidas humanas, lesiones o incapacidades._x000a_Demandas legales y sanciones fiscales, disciplinarias o penales._x000a_Afectación del servicio, interrupción de operaciones._x000a_Hallazgos de entes de control (UGPP, MinTrabajo, Contraloría, etc.)._x000a_Pérdida de credibilidad y reputación institucional._x000a_Quejas de empleados o usuarios._x000a_Impacto ambiental o afectación a terceros._x000a_Detrimento patrimonial institucional._x000a_Incumplimiento de metas y objetivos del Plan Estratégico Institucional."/>
    <n v="4"/>
    <n v="4"/>
    <s v="Extrema"/>
    <s v="Se cuenta con el procedimiento y matriz  de identificación de requisitos legales. "/>
    <s v="Son efectivos y están documentados "/>
    <s v="Fuerte"/>
    <n v="100"/>
    <n v="100"/>
    <s v="Fuerte"/>
    <s v="Directa"/>
    <s v="Indirectamente "/>
    <n v="2"/>
    <n v="1"/>
    <n v="2"/>
    <n v="3"/>
    <n v="2"/>
    <n v="3"/>
    <s v="Moderada"/>
    <s v="Asumir o reducir el riesgo"/>
    <s v="Compartir o transferir el riesgo "/>
    <s v="Se cuenta con  Pólizas todo riesgo y  otras Pólizas. Pago de seguridad social a los empleados, verificación de pago de seguridad social de los contratistas. La realización de las auditorias internas para verificar el cumplimiento de los requisitos legales. Continuar con la aplicación de controles. Se cuenta con apoyo  jurídico para la identificación y evaluación de cumplimiento, así como atención de requerimientos jurídicos _x000a_Implementar el plan de trabajo del Subsistema de SST _x000a_Actualización de la matriz de requisitos legales con relación a la normatividad del sistema de gestión ambiental, actualizaciones en materia laboral y de SST y normas que puedan afectar la continuidad de los proyectos."/>
    <s v="Responsables de proceso"/>
    <d v="2025-01-08T00:00:00"/>
    <d v="2025-12-31T00:00:00"/>
    <s v="Trimestral"/>
    <s v="Indicador de cumplimiento de requisitos legales _x000a_Matriz de requisitos legales(evidencias de cumplimiento)_x000a_Resultados de auditorias _x000a_Informe de la revisión por la dirección _x000a_"/>
    <s v="Informe revisión por la dirección - Cuadro de Mando Profesional Dirección Ejecutiva"/>
    <s v="1. Notificar a la Dirección Ejecutiva y Asesor Jurídico  para revisar y atender el caso, generar respuesta inmediata._x000a_2. Analizar las causas del incumplimiento_x000a_3. Se solicita  al responsable la  apertura de la acción de mejora _x000a_4. Seguimiento a las acciones definidas."/>
    <s v="SI"/>
    <s v="NC Auditoria Interna Producción de matricula: Se detecto incumplimiento en los siguientes preceptos legales:_x000a_a). Artículo 14 del Decreto 991 de 1991: El cual establece que el término de validez de las resoluciones de registro no debe ser inferior a dos (2) años. Sin embargo, al revisar la Solicitud No. 41023, evaluada el 6 de marzo de 2025, se constató que la Resolución M-C 206547, emitida el 7 de marzo de la misma vigencia, tiene una vigencia de exactamente 24 meses, lo cual no cumple con el mínimo legal establecido, ya que el periodo debe ser inferior a 2 años, conforme a lo dispuesto en la normativa vigente. _x000a_b). Ley 1437 de 2011 (Código de Procedimiento Administrativo y de lo Contencioso Administrativo) en relación con la motivación de los actos administrativos: En la Institución Educativa No. 39007, se identificó que, para la solicitud evaluada el 16 de enero de 2025, con presentación del recurso el mismo día y decisión del recurso el 21 de enero de 2025, no se documentó de manera adecuada la sustanciación del recurso por parte del evaluador, específicamente en cuanto a los fundamentos que respalda su aprobación. Asimismo, se detectó que la solicitud fue tramitada como una solicitud inicial, cuando correspondía a un proceso de ampliación, lo que genera un riesgo de incorrecta tipificación del trámite y podría afectar la validez del acto administrativo emitido._x000a__x000a_NC Auditoria Interna Fomento Educatio: No en todos los casos el proceso de Fomento Educativo aplica las disposiciones del Control de la información documentada, como es:_x000a_•Formato Asistencia a eventos V.1 del 23/10/2024: No se está utilizando_x000a_•Formato de Preinscripción V.1 del 28/09/2024 (presenciales): No se está utilizando_x000a_•Formato control de eventos V.1 del 28/08/2024: Se modificó la estructura en el título del documento, alterando el documento codificado._x000a_• Base de conferencistas V.1 del 28/09/2024: No se está utilizando_x000a_• Procedimiento de instituciones educativas V.2 del 28/08/2024: No existe responsabilidades asociadas a la Profesional Administrativa Seccional y también hace parte del proceso._x000a_Formato de autorización para reproducción de videos, uso y publicación de imágenes: Formato sin fecha de suscripción y sin estar ajustado a la normatividad de Habeas data._x000a_• No se almacenan los correos de la solicitud de eventos en las carpetas compartidas, queda el registro en el correo de la Profesional de Fomento Educativo._x000a_• Acta 01/2025 del Comité de Fomento Educativo: Faltan firmas del Director Ejecutivo y Profesional Procesos Disciplinarios._x000a_Incumpliendo con el numeral 7.5.3 Control de la información documentada de la norma ISO 9001:2015 y la Ley 1581 del 2012."/>
    <s v="90-71"/>
  </r>
  <r>
    <m/>
    <x v="3"/>
    <m/>
    <s v="Gestión"/>
    <s v="Ambiental"/>
    <m/>
    <m/>
    <s v="Cambios en la legislación no identificados a tiempo. Falta de articulación entre el SIG y las obligaciones regulatorias."/>
    <m/>
    <m/>
    <m/>
    <m/>
    <s v="Se cuenta con el procedimiento de Auditorias Internas para evaluar el cumplimiento de los requisitos legales "/>
    <s v="Son efectivos y están documentados "/>
    <s v="Fuerte"/>
    <n v="100"/>
    <m/>
    <m/>
    <m/>
    <m/>
    <m/>
    <m/>
    <m/>
    <m/>
    <m/>
    <m/>
    <m/>
    <m/>
    <m/>
    <m/>
    <m/>
    <m/>
    <m/>
    <m/>
    <m/>
    <m/>
    <m/>
    <m/>
    <m/>
    <m/>
  </r>
  <r>
    <m/>
    <x v="3"/>
    <m/>
    <s v="Gestión"/>
    <s v="Operativo"/>
    <m/>
    <m/>
    <s v="Incumplimiento por omisión o negligencia operativa. No ejecución de acciones derivadas de auditorías o inspecciones. No contar con evidencia documental del cumplimiento (planes, registros, informes)."/>
    <m/>
    <m/>
    <m/>
    <m/>
    <s v="Se cuenta con la matriz de requisitos legales para evidenciar el cumplimiento, la identificación de requisitos como la alineación a los procesos del negocio"/>
    <s v="Son efectivos y están documentados "/>
    <s v="Fuerte"/>
    <n v="100"/>
    <m/>
    <m/>
    <m/>
    <m/>
    <m/>
    <m/>
    <m/>
    <m/>
    <m/>
    <m/>
    <m/>
    <m/>
    <m/>
    <m/>
    <m/>
    <m/>
    <m/>
    <m/>
    <m/>
    <m/>
    <m/>
    <m/>
    <m/>
    <m/>
  </r>
  <r>
    <n v="41"/>
    <x v="6"/>
    <s v="Expedición de matriculas sin el cumplimiento de los requisitos institucionales, legales o reglamentarios o no expedirla cuando se cumplan los requisitos. "/>
    <s v="Gestión"/>
    <s v="Cumplimiento"/>
    <s v="No aplica"/>
    <s v="No aplica"/>
    <s v="No realizar las revisiones de la documentación aportada por los Técnicos electricistas ,_x000a_Revisión incompleta o errónea de documentos presentados por los solicitantes."/>
    <s v="Errores en la asignación de clases de matricula profesional_x000a_Ejercicio indebido de la profesión de Técnicos Electricistas sin los requisitos habilitantes._x000a_Afectación de la imagen _x000a_Hallazgos de entes de control_x000a_Procesos disciplinarios_x000a_Pérdida de credibilidad institucional_x000a_Incumplimiento en la funciones publicas asignadas._x000a_Error en la toma de decisiones_x000a_Uso ineficiente de recursos_x000a_Desgaste administrativo"/>
    <n v="2"/>
    <n v="3"/>
    <s v="Moderada"/>
    <s v="Se cuenta con el procedimiento de Expedición de matriculas y la Guía de Producción de matriculas. "/>
    <s v="Son efectivos y están documentados "/>
    <s v="Fuerte"/>
    <n v="100"/>
    <n v="100"/>
    <s v="Fuerte"/>
    <s v="Directa"/>
    <s v="Indirectamente "/>
    <n v="2"/>
    <n v="1"/>
    <n v="0"/>
    <n v="2"/>
    <n v="1"/>
    <n v="2"/>
    <s v="Baja"/>
    <s v="Asumir el riesgo"/>
    <s v="Asumir el riesgo"/>
    <s v="_x000a_1.Generar Boletín informativo del CONTE para interactuar con los usuarios y suplir las sugerencias para mejorar el trámite._x000a_2. Capacitación a los asesores externos (asociaciones) en el tramite de la matricula. _x000a_3. Creación del proceso de vigilancia y control antes las entidades con el fin de incrementar la captación de matrículas profesionales_x000a_4. Apoyo en la legalización de las actividades de las asociaciones para mejorar el servicio que estas brindan para los diferentes tramites del proceso de producción de matriculas. _x000a_5. Actualización de las plantillas de calificación en el sistema por parte del evaluador._x000a_6. Proyección de modificación del decreto reglamentario sobre requisitos y tramites de la matricula profesional. _x000a_7. Asesoramiento a las instituciones educativas para validación de pensum académico, según asignación de clases para expedición de matriculas. "/>
    <s v="Líder Misional"/>
    <d v="2025-01-08T00:00:00"/>
    <d v="2025-12-31T00:00:00"/>
    <s v="Mensual"/>
    <s v="Indicadores de Calidad de producción de matriculas "/>
    <s v="Cuadro de Mando de procesos Misionales"/>
    <s v=" 1. Seguir el procedimiento de Salidas No conformes_x000a_2. Analizar las causas del incumplimiento_x000a_3. Se solicita  al responsable la  apertura de la acción de mejora _x000a_4.. Seguimiento a las acciones definidas."/>
    <s v="NO"/>
    <s v="No aplica"/>
    <s v="No aplica"/>
  </r>
  <r>
    <m/>
    <x v="6"/>
    <m/>
    <s v="Gestión"/>
    <s v="Cumplimiento"/>
    <m/>
    <m/>
    <s v="Dificultad/error en la verificación de información suministrada por los Técnicos Electricistas_x000a_Errores en la información cargada en las bases de datos de Instituciones educativas_x000a_Errores humanos de los encargados de evaluación o digitación._x000a_Gestión deficiente de salidas no conformes. "/>
    <m/>
    <m/>
    <m/>
    <m/>
    <s v="Se cuenta con el procedimiento de Gestión de bases de datos de instituciones educativas, Tratamiento de salidas no conformes. "/>
    <s v="Son efectivos y están documentados "/>
    <s v="Fuerte"/>
    <n v="100"/>
    <m/>
    <m/>
    <m/>
    <m/>
    <m/>
    <m/>
    <m/>
    <m/>
    <m/>
    <m/>
    <m/>
    <m/>
    <m/>
    <m/>
    <m/>
    <m/>
    <m/>
    <m/>
    <m/>
    <m/>
    <m/>
    <m/>
    <m/>
    <m/>
  </r>
  <r>
    <m/>
    <x v="6"/>
    <m/>
    <s v="Gestión"/>
    <s v="Cumplimiento"/>
    <m/>
    <m/>
    <s v="Plantillas de evaluación desactualizadas o mal parametrizadas para la evaluación y asignación de clases_x000a_Fallos en SIGEMAT o sistemas de soporte tecnológico._x000a_Desconocimiento o interpretación ambigua de los requisitos legales o reglamentarios."/>
    <m/>
    <m/>
    <m/>
    <m/>
    <s v="Se cuenta con la Guía de Evaluación matricula profesional y el proceso de Tecnología (para control del SIGEMAT)"/>
    <s v="Son efectivos y están documentados "/>
    <s v="Fuerte"/>
    <n v="100"/>
    <m/>
    <m/>
    <m/>
    <m/>
    <m/>
    <m/>
    <m/>
    <m/>
    <m/>
    <m/>
    <m/>
    <m/>
    <m/>
    <m/>
    <m/>
    <m/>
    <m/>
    <m/>
    <m/>
    <m/>
    <m/>
    <m/>
    <m/>
    <m/>
  </r>
  <r>
    <n v="42"/>
    <x v="6"/>
    <s v="Inoportunidad en la expedición de matriculas profesionales "/>
    <s v="Gestión"/>
    <s v="Operativo"/>
    <s v="No aplica"/>
    <s v="No aplica"/>
    <s v="Recurso humano insuficiente o mal distribuidos para soportar la demanda._x000a_Planificación deficiente de las actividades, materiales o cuellos de botella en etapas críticas."/>
    <s v="Ejercicio indebido de la profesión de Técnicos Electricistas o sin control de la profesión._x000a_Pérdida de confianza y credibilidad institucional._x000a_Quejas y reclamos de técnicos y partes interesadas._x000a_Hallazgos de entes de control (Superintendencia, Procuraduría, Auditoría Interna)._x000a_Procesos disciplinarios o acciones judiciales._x000a_Afectación de la imagen institucional y del cumplimiento misional._x000a_Detrimento económico por devolución de pagos o procesos legales._x000a_Impacto negativo en la trazabilidad del proceso de legalización profesional."/>
    <n v="2"/>
    <n v="4"/>
    <s v="Alta"/>
    <s v="Seguimiento y control en cada una de las etapas del proceso de la expedición de matriculas en SIGEMAT por parte del Líder Misional.  "/>
    <s v="Son efectivos y están documentados "/>
    <s v="Fuerte"/>
    <n v="100"/>
    <n v="100"/>
    <s v="Fuerte"/>
    <s v="Directa"/>
    <s v="Indirectamente "/>
    <n v="2"/>
    <n v="1"/>
    <n v="0"/>
    <n v="3"/>
    <n v="1"/>
    <n v="3"/>
    <s v="Moderada"/>
    <s v="Asumir o reducir el riesgo"/>
    <s v="Asumir el riesgo"/>
    <s v="_x000a_1.Generar Boletín informativo del CONTE para interactuar con los usuarios y suplir las sugerencias para mejorar el trámite._x000a_2. Capacitación a los asesores externos (asociaciones) en el tramite de la matricula. _x000a_3. Creación del proceso de vigilancia y control antes las entidades con el fin de incrementar la captación de matrículas profesionales_x000a_4. Apoyo en la legalización de las actividades de las asociaciones para mejorar el servicio que estas brindan para los diferentes tramites del proceso de producción de matriculas_x000a_5. Desarrollo de plan carrera para el segundo evaluador._x000a_6. Proyecto de desmaterialización de la matricula._x000a_7. Actualización de las plantillas de calificación en el sistema por parte del evaluador._x000a_8.Asesoramiento a las instituciones educativas para validación de pensum académico, según asignación de clases para expedición de matriculas. _x000a_9. Cambios del proveedor de mensajería que cuente con cobertura a nivel nacional, en especial en zonas no interconectadas"/>
    <s v="Líder Misional"/>
    <d v="2025-01-08T00:00:00"/>
    <d v="2025-12-31T00:00:00"/>
    <s v="Mensual"/>
    <s v="• Oportunidad en  expedición de matriculas._x000a__x000a_•Oportunidad en  expedición de duplicados._x000a__x000a_• Oportunidad en el envió de tramites."/>
    <s v="Cuadros de mando del proceso de producción de matriculas. "/>
    <s v=" 1. Establecer prioridad a los trámites represados o de impacto urgente._x000a_2. Informar formalmente a la Dirección Ejecutiva si se identifican riesgos sistemáticos de rezago._x000a_3. Aplicar acciones correctivas inmediatas en SIGEMAT, personal o procedimiento._x000a_4. Comunicar de forma oficial a los usuarios las causas del retraso y cronograma de solución._x000a_5. Analizar las causas del incumplimiento_x000a_6.Se solicita  al responsable la  apertura de la acción de mejora _x000a_7. Seguimiento a las acciones definidas."/>
    <s v="SI"/>
    <s v="NC Auitoria Interna - Producción de matriculas: _x000a_No se evidencia una planificación efectiva para la adquisición de materiales para la impresión de Carne de las matrículas profesionales de los Técnicos Electricistas, ni un control adecuado sobre las cantidades disponibles, durante las últimas dos semanas del mes de marzo 2025, se ha presentado desabastecimiento de material, lo que ha generado afectaciones en la continuidad de la producción de matrículas tipo carné y riesgo en el cumplimiento de los compromisos operativos y con el cliente. Incumpliendo lo establecido en el numeral 8.1 Planificación y control operacional literal C) de la norma ISO 9001:2015._x000a__x000a_Indicador de Envios de los Analistas de Producción en Rojo en los meses de Marzo y abril. "/>
    <n v="92"/>
  </r>
  <r>
    <m/>
    <x v="6"/>
    <m/>
    <s v="Gestión"/>
    <s v="Operativo"/>
    <m/>
    <m/>
    <s v="Cambios en el entorno externo, tales como incremento en la solicitud de tramites sin ajuste en la capacidad operativa._x000a_Errores en el análisis o documentación incompleta al momento de evaluar requisitos.-Falta de control en las etapas de expedición de los tramites. Falta de automatización o seguimiento sistemático en el flujo de aprobación. _x000a_Fallos en el sistema de información (SIGEMAT) o falta de trazabilidad en las etapas. Ausencia de indicadores de oportunidad o estándares de tiempos por etapa."/>
    <m/>
    <m/>
    <m/>
    <m/>
    <s v="Seguimiento y control en cada una de las etapas del proceso de la expedición de matriculas en SIGEMAT por parte del Líder Misional.  _x000a_Se cuenta con el procedimiento de Producción de matriculas, Guía de producción y Guía de Evaluación matricula profesional. Seguimiento  indicadores de tiempo por etapa crítica del proceso (recepción, validación, respuesta, impresión, entrega). Revisión y ajuste de la carga operativa del personal con base en el análisis de tiempos y volumen mensual"/>
    <s v="Son efectivos y están documentados "/>
    <s v="Fuerte"/>
    <n v="100"/>
    <m/>
    <m/>
    <m/>
    <m/>
    <m/>
    <m/>
    <m/>
    <m/>
    <m/>
    <m/>
    <m/>
    <m/>
    <m/>
    <m/>
    <m/>
    <m/>
    <m/>
    <m/>
    <m/>
    <m/>
    <m/>
    <m/>
    <m/>
    <m/>
  </r>
  <r>
    <m/>
    <x v="6"/>
    <m/>
    <s v="Gestión"/>
    <s v="Operativo"/>
    <m/>
    <m/>
    <s v="Demoras en validación de títulos, certificados o antecedentes por parte de terceros (IES, empleadores, certificadoras)"/>
    <m/>
    <m/>
    <m/>
    <m/>
    <s v="Seguimiento y control en cada una de las etapas del proceso de la expedición de matriculas en SIGEMAT por parte del Líder Misional.  _x000a_Se cuenta con el procedimiento de Producción de matriculas, Guía producción de matriculas  y Guía de Evaluación matricula profesional. "/>
    <s v="Son efectivos y están documentados "/>
    <s v="Fuerte"/>
    <n v="100"/>
    <m/>
    <m/>
    <m/>
    <m/>
    <m/>
    <m/>
    <m/>
    <m/>
    <m/>
    <m/>
    <m/>
    <m/>
    <m/>
    <m/>
    <m/>
    <m/>
    <m/>
    <m/>
    <m/>
    <m/>
    <m/>
    <m/>
    <m/>
    <m/>
  </r>
  <r>
    <n v="43"/>
    <x v="6"/>
    <s v=" Base de datos de los Técnicos Electricistas matriculados desactualizada.  "/>
    <s v="Gestión"/>
    <s v="Cumplimiento"/>
    <s v="No aplica"/>
    <s v="No aplica"/>
    <s v="Falta de actualización periódica de los datos con la información de expedición de matriculas y/o tramites, sanciones, renovaciones o registros disciplinarios._x000a_Errores en la entrada de datos o información incompleta (digitación, duplicación, omisión)"/>
    <s v="Ejercicio indebido de la profesión de Técnicos Electricistas_x000a_Afectación de la imagen _x000a_Hallazgos de entes de control_x000a_Procesos disciplinarios_x000a_Pérdida de credibilidad institucional_x000a_Afectación económica_x000a_Reprocesos_x000a_Error en la toma de decisiones_x000a_Incumplimiento en la funciones publicas asignadas._x000a_Uso ineficiente de recursos_x000a_Desgaste administrativo"/>
    <n v="2"/>
    <n v="3"/>
    <s v="Moderada"/>
    <s v="Seguimiento y control en cada una de las etapas del proceso de la expedición de matriculas en SIGEMAT por parte del Líder Misional.  _x000a_Se cuenta con el procedimiento de Producción de matriculas y Guía de Evaluación matricula profesional. "/>
    <s v="Son efectivos y están documentados "/>
    <s v="Fuerte"/>
    <n v="100"/>
    <n v="33.333333333333336"/>
    <s v="Débil"/>
    <s v="No disminuye"/>
    <s v="No disminuye"/>
    <n v="0"/>
    <n v="0"/>
    <n v="2"/>
    <n v="3"/>
    <n v="2"/>
    <n v="3"/>
    <s v="Moderada"/>
    <s v="Asumir o reducir el riesgo"/>
    <s v="Reducir el riesgo"/>
    <s v="1. Identificar la cantidad de solicitudes creadas en los sistemas de gestion de matricula ( Alfrescos) que requieran migracion al Sistema de gestion de matriculas SIGEMAT_x000a__x000a_2. Migracion de informacion de Alfresco 2013 y 2020 al sigemat de los tramites de matriculas de acuerdo a plan de trabajo establecido por el proceso de produccion de matriculas. _x000a__x000a_3. Actualización de base de datos de técnicos matriculados con información consultada en la página de la registraduría con relación a los técnicos electricistas fallecidos, suspendidos, ingresos nuevos. "/>
    <s v="Líder Misional"/>
    <d v="2024-02-02T00:00:00"/>
    <d v="2025-12-30T00:00:00"/>
    <s v="Mensual"/>
    <s v="Indicador actualización base de datos matriculados"/>
    <s v="Cuadro de Mando Corporativo"/>
    <s v=" 1. Detener procesos que dependan de datos erróneos hasta verificar la consistencia._x000a_2.Analizar las causas del incumplimiento_x000a_3. Se solicita  al responsable la  apertura de la acción de mejora o Proyecto. _x000a_4. Seguimiento a las acciones definidas."/>
    <s v="SI"/>
    <s v="Indicador actualización base de datos matriculados en el mes de Enero 2025 en estado insatisfactorio rojo _x000a_"/>
    <n v="77"/>
  </r>
  <r>
    <m/>
    <x v="6"/>
    <m/>
    <s v="Gestión"/>
    <s v="Cumplimiento"/>
    <m/>
    <m/>
    <s v="Procesos manuales, lo que genera demora, errores humanos o fallos en la incorporación de nueva información. _x000a_Falta de integración entre sistemas o Cambios en los software que contienen la base de datos sin la debida migración de datos y/o información. "/>
    <m/>
    <m/>
    <m/>
    <m/>
    <s v="No existió migración de datos de los Técnicos Electricistas de los Software Alfresco 1 y 2 al SIGEMAT. "/>
    <s v="No existen "/>
    <s v="Débil"/>
    <n v="0"/>
    <m/>
    <m/>
    <m/>
    <m/>
    <m/>
    <m/>
    <m/>
    <m/>
    <m/>
    <m/>
    <m/>
    <m/>
    <m/>
    <m/>
    <m/>
    <m/>
    <m/>
    <m/>
    <m/>
    <m/>
    <m/>
    <m/>
    <m/>
    <m/>
  </r>
  <r>
    <m/>
    <x v="6"/>
    <m/>
    <s v="Gestión"/>
    <s v="Cumplimiento"/>
    <m/>
    <m/>
    <s v="Inconsistencia en la validación de datos o altos costos de actualización_x000a_Falta de capacitación del personal_x000a_"/>
    <m/>
    <m/>
    <m/>
    <m/>
    <s v="No existió migración de datos de los Técnicos Electricistas de los Software Alfresco 1 y 2 al SIGEMAT. "/>
    <s v="No existen "/>
    <s v="Débil"/>
    <n v="0"/>
    <m/>
    <m/>
    <m/>
    <m/>
    <m/>
    <m/>
    <m/>
    <m/>
    <m/>
    <m/>
    <m/>
    <m/>
    <m/>
    <m/>
    <m/>
    <m/>
    <m/>
    <m/>
    <m/>
    <m/>
    <m/>
    <m/>
    <m/>
    <m/>
  </r>
  <r>
    <n v="44"/>
    <x v="8"/>
    <s v="Incumplimiento en la realización de capacitaciones,  congresos o eventos relacionados. "/>
    <s v="Gestión"/>
    <s v="Cumplimiento"/>
    <s v="No aplica"/>
    <s v="No aplica"/>
    <s v="Falta de recursos económicos o restricciones presupuestales, desigualdad geográfica o barreras de conectividad (zonas remotas sin acceso digital). "/>
    <s v="Incumplimiento del objetivo de fortalecimiento técnico del gremio._x000a_Hallazgos por entes de control por no ejecución del plan de inversión._x000a_Pérdida de legitimidad institucional._x000a_Afectación a la imagen del CONTE._x000a_Reprocesos administrativos y desperdicio de recursos._x000a_Incumplimiento de funciones públicas asignadas por ley._x000a_Quejas de los Técnicos Electricistas o cooperantes._x000a_Desgaste operativo y económico por contrataciones fallidas."/>
    <n v="1"/>
    <n v="3"/>
    <s v="Moderada"/>
    <s v="Se cuenta con el comité de Fomento educativo quien aprueba el plan anual de capacitaciones para los Técnicos Electricistas. "/>
    <s v="Son efectivos y están documentados "/>
    <s v="Fuerte"/>
    <n v="100"/>
    <n v="100"/>
    <s v="Fuerte"/>
    <s v="Directa"/>
    <s v="Indirectamente "/>
    <n v="2"/>
    <n v="1"/>
    <n v="-1"/>
    <n v="2"/>
    <n v="1"/>
    <n v="2"/>
    <s v="Baja"/>
    <s v="Asumir el riesgo"/>
    <s v="Reducir el riesgo"/>
    <s v="_x000a__x000a_. _x000a_1. Mejorar la imagen del CONTE a través de la participación en diferentes eventos y congresos del sector.  _x000a__x000a__x000a_"/>
    <s v="Líder Misional"/>
    <d v="2025-01-08T00:00:00"/>
    <d v="2025-12-31T00:00:00"/>
    <s v="Mensual"/>
    <s v="Indicador de Eficacia en el Fomento Educativo_x000a_Indicador de Cobertura"/>
    <s v="Cuadro de Mando Corporativo-Cuadro de Mando Procesos Misionales"/>
    <s v=" 1. Seguir procedimiento tratamiento de Salidas no conformes_x000a_2. Reprogramar el evento y priorizar recursos para su ejecución._x000a_3. Informar formalmente al Comité de Fomento y Dirección Ejecutiva._x000a_4. Notificar a los Técnicos Electricistas afectados con alternativas de participación._x000a_5.Analizar las causas del incumplimiento_x000a_6. Se solicita  al responsable la  apertura de la acción de mejora _x000a_7. Seguimiento a las acciones definidas."/>
    <s v="SI"/>
    <s v="Indicador del Cuadro de Mando Corporativo  Eficacia en el Fomento Educativo en estado insatisfactorio-rojo en el mes de Marzo de 2025_x000a_"/>
    <n v="96"/>
  </r>
  <r>
    <m/>
    <x v="8"/>
    <m/>
    <s v="Gestión"/>
    <s v="Cumplimiento"/>
    <m/>
    <m/>
    <s v="Falta de seguimiento y control en el Plan anual de Capacitaciones de Fomento Educativo. "/>
    <m/>
    <m/>
    <m/>
    <m/>
    <s v="Se cuenta con el procedimiento Gestión de Eventos educativos y la Guía de Fomento Educativo. "/>
    <s v="Son efectivos y están documentados "/>
    <s v="Fuerte"/>
    <n v="100"/>
    <m/>
    <m/>
    <m/>
    <m/>
    <m/>
    <m/>
    <m/>
    <m/>
    <m/>
    <m/>
    <m/>
    <m/>
    <m/>
    <m/>
    <m/>
    <m/>
    <m/>
    <m/>
    <m/>
    <m/>
    <m/>
    <m/>
    <m/>
    <m/>
  </r>
  <r>
    <m/>
    <x v="8"/>
    <m/>
    <s v="Gestión"/>
    <s v="Cumplimiento"/>
    <m/>
    <m/>
    <s v="Incumplimiento por omisión, consciencia o de forma involuntarias por parte de proveedores (incluidos capacitadores y/o conferencistas) y personal del proceso.  _x000a_Designación de personal sin competencias para ejecutar el proceso._x000a_Errores de contratación, cronograma o en el diseño del evento._x000a_Desarticulación entre Comite de Fomento Educativo, compras y ejecución logística._x000a_"/>
    <m/>
    <m/>
    <m/>
    <m/>
    <s v="Se cuenta con el procedimiento Gestión de Eventos educativos y la Guía de Fomento Educativo, procedimiento de Compras y Guía de Contratación y Gestión de proveedores. "/>
    <s v="Son efectivos y están documentados "/>
    <s v="Fuerte"/>
    <n v="100"/>
    <m/>
    <m/>
    <m/>
    <m/>
    <m/>
    <m/>
    <m/>
    <m/>
    <m/>
    <m/>
    <m/>
    <m/>
    <m/>
    <m/>
    <m/>
    <m/>
    <m/>
    <m/>
    <m/>
    <m/>
    <m/>
    <m/>
    <m/>
    <m/>
  </r>
  <r>
    <n v="45"/>
    <x v="8"/>
    <s v="Baja calidad educativa o métodos de enseñanza"/>
    <s v="Gestión"/>
    <s v="Imagen"/>
    <s v="No aplica"/>
    <s v="No aplica"/>
    <s v="Selección de capacitadores sin competencia técnica o pedagógica demostrada."/>
    <s v="Técnicos Electricistas mal preparados o con información desactualizada._x000a_Pérdida de credibilidad del CONTE como promotor de formación técnica._x000a_Hallazgos de entes de control por ejecución de gasto sin impacto verificable._x000a_Quejas o baja participación en futuras convocatorias._x000a_Error en la toma de decisiones por parte de técnicos mal formados._x000a_Deterioro en la imagen institucional._x000a_Reprocesos y uso ineficiente del recurso público."/>
    <n v="1"/>
    <n v="3"/>
    <s v="Moderada"/>
    <s v="Proceso de selección de proveedores en capacitación, base de datos de capacitadores actualizada."/>
    <s v="Son efectivos pero no están documentados "/>
    <s v="Moderado"/>
    <n v="50"/>
    <n v="83.333333333333329"/>
    <s v="Moderado"/>
    <s v="Directa"/>
    <s v="Indirectamente "/>
    <n v="1"/>
    <n v="0"/>
    <n v="0"/>
    <n v="3"/>
    <n v="1"/>
    <n v="3"/>
    <s v="Moderada"/>
    <s v="Asumir o reducir el riesgo"/>
    <s v="Reducir el riesgo"/>
    <s v="1. Generación de alianzas estratégicas  con IETDH para mejorar competencias de los Técnicos Electricistas. _x000a_2. Campaña de reconocimiento del centro de entrenamiento con el fin de poder establecer alianzas con instituciones educativas._x000a_3. Implementación de alianzas estratégicas con ministerio, federación y gremios para actividades de fomento educativo y adaptación de los procesos a la actualización de la normatividad del sector energético._x000a_4. Creacion por parte del metodologo de la estructura modular de las capacitaciones organizadas por fomento educativo._x000a_5. Segmentacion de tecnicos electricistas matriculados para formacion especializadas con alianzas de terceros._x000a_6. Fortalecimiento del uso de la plataforma Moodle para actividades de fomento educativo._x000a_7. Proyecto creacion centro de entrenamiento Seccional Santander_x000a_8. Capacitación en los reglamentos técnicos y normatividad (RETIE) para técnicos electricistas_x000a_9. Oficiar a las ARL, para generar concientización de riesgo eléctrico en técnicos_x000a_10. Segmentación de técnicos electricistas matriculados para formación especializadas con alianzas de terceros."/>
    <s v="Líder Misional"/>
    <d v="2025-01-08T00:00:00"/>
    <d v="2025-12-31T00:00:00"/>
    <s v="Trimestral"/>
    <s v="Indicador de Satisfacción de clientes - Fomento Educativo"/>
    <s v="Cuadro de Mando Procesos Misionales"/>
    <s v="1. Cancelar o suspender eventos que no cumplan criterios mínimos de calidad._x000a_2. Reprogramar con nuevo proveedor que cumpla los criterios._x000a_3. Analizar las causas del incumplimiento_x000a_4. Se solicita  al responsable la  apertura de la acción de mejora _x000a_5. Seguimiento a las acciones definidas."/>
    <s v="NO"/>
    <s v="No aplica"/>
    <s v="No aplica"/>
  </r>
  <r>
    <m/>
    <x v="8"/>
    <m/>
    <s v="Gestión"/>
    <s v="Imagen"/>
    <m/>
    <m/>
    <s v="Programas educativos no responden a las demandas actuales del mercado laboral o las avances tecnológicos. Falta de alineación entre los contenidos y las necesidades del mercado eléctrico o avances normativos."/>
    <m/>
    <m/>
    <m/>
    <m/>
    <s v="Se cuenta con el comité de Fomento educativo quien aprueba el plan anual de capacitaciones para los Técnicos Electricistas y en la cual se revisan todas las solicitudes de las capacitaciones de Técnicos, asociaciones y demás partes interesadas.  "/>
    <s v="Son efectivos y están documentados "/>
    <s v="Fuerte"/>
    <n v="100"/>
    <m/>
    <m/>
    <m/>
    <m/>
    <m/>
    <m/>
    <m/>
    <m/>
    <m/>
    <m/>
    <m/>
    <m/>
    <m/>
    <m/>
    <m/>
    <m/>
    <m/>
    <m/>
    <m/>
    <m/>
    <m/>
    <m/>
    <m/>
    <m/>
  </r>
  <r>
    <m/>
    <x v="8"/>
    <m/>
    <s v="Gestión"/>
    <s v="Imagen"/>
    <m/>
    <m/>
    <s v="Métodos de enseñanza inadecuados, técnicas obsoletas, infraestructura deficiente o brecha digital. Falta de actualización o validación de contenidos técnicos.Brecha digital o limitaciones en infraestructura tecnológica._x000a_Falta de revisión curricular o metodológica"/>
    <m/>
    <m/>
    <m/>
    <m/>
    <s v="Se cuenta con plataforma Moodle, Capacitaciones virtuales, participación en eventos, Modalidad Presencial - teórico/práctico mediante Material didáctico/práctica. Se apoya el proceso por parte de un metodologo."/>
    <s v="Son efectivos y están documentados "/>
    <s v="Fuerte"/>
    <n v="100"/>
    <m/>
    <m/>
    <m/>
    <m/>
    <m/>
    <m/>
    <m/>
    <m/>
    <m/>
    <m/>
    <m/>
    <m/>
    <m/>
    <m/>
    <m/>
    <m/>
    <m/>
    <m/>
    <m/>
    <m/>
    <m/>
    <m/>
    <m/>
    <m/>
  </r>
  <r>
    <n v="46"/>
    <x v="5"/>
    <s v="Caducidad de la acción disciplinaria y prescripción de la sanción_x000a_"/>
    <s v="Gestión"/>
    <s v="Cumplimiento"/>
    <s v="No aplica"/>
    <s v="No aplica"/>
    <s v="Inobservancia de los términos de caducidad y_x000a_prescripción establecidos en el artículo 64 de la ley 1264 de 2008. _x000a_Falta de seguimiento adecuado del caso (falta de seguimiento y control, falta control a los plazos) _x000a_Errores en la tramitación, carga de datos o saturación de casos. "/>
    <s v="Pérdida de la competencia sancionatoria del CONTE. _x000a_Perdida de la facultad disciplinaria, demandas y otras acciones jurídicas contra la entidad. _x000a_Tutelas, demandas en contra de la entidad. _x000a_Afectación de la imagen _x000a_Hallazgos de entes de control_x000a_Pérdida de credibilidad institucional_x000a_Reprocesos administrativos y desgaste institucional._x000a_Facilitar el inadecuado ejercicio de la profesión  _x000a_"/>
    <n v="4"/>
    <n v="3"/>
    <s v="Alta"/>
    <s v="Se cuenta con el procedimiento de procesos disciplinarios, Implementación del modulo de procesos disciplinarios en SIGEMAT. Incorporación de  alertas en SIGEMAT (por etapa y fecha límite por tipo de proceso)."/>
    <s v="Son efectivos y están documentados "/>
    <s v="Fuerte"/>
    <n v="100"/>
    <n v="100"/>
    <s v="Fuerte"/>
    <s v="Directa"/>
    <s v="No disminuye"/>
    <n v="2"/>
    <n v="0"/>
    <n v="2"/>
    <n v="3"/>
    <n v="2"/>
    <n v="3"/>
    <s v="Moderada"/>
    <s v="Asumir o reducir el riesgo"/>
    <s v="Reducir el riesgo"/>
    <s v="1. Implementacion plan de trabajo para el adelantamento de las actuaciones al interior de los procesos disciplinarios de conformidad con la Ley 1264 de 2008, evitando que opere la caducidad al interior de los mismos.. _x000a_2. Contratación de la mensajería para correos certificados en las notificaciones de los procesos disciplinarios_x000a_Continuar aplicando los controles"/>
    <s v="Líder Misional - Profesional de procesos disciplinarios"/>
    <d v="2025-01-08T00:00:00"/>
    <d v="2025-12-31T00:00:00"/>
    <s v="Trimestral"/>
    <s v="Eficiencia/eficacia/efectividad en los procesos disciplinarios_x000a_Vencimiento procesos disciplinarios"/>
    <s v="Cuadro de Mando procesos Disciplinarios"/>
    <s v="1. Revisar la normativa aplicable_x000a_2. Identificar plazos_x000a_3. Solicitar Nulidad del proceso_x000a_4. Analizar las causas del incumplimiento_x000a_5. Se solicita  al responsable la  apertura de la acción de mejora. _x000a_6. Seguimiento a las acciones definidas."/>
    <s v="NO"/>
    <s v="No aplica"/>
    <s v="No aplica"/>
  </r>
  <r>
    <m/>
    <x v="5"/>
    <m/>
    <s v="Gestión"/>
    <s v="Cumplimiento"/>
    <m/>
    <m/>
    <s v="Demoras en la recolección de pruebas, dilación intencional del proceso, falta de recursos, personal insuficiente, dificultad en la obtención de la información, demoras en resolver recursos por parte del Comité Disciplinario"/>
    <m/>
    <m/>
    <m/>
    <m/>
    <s v="Se cuenta con el procedimiento de procesos disciplinarios, Implementación del modulo de procesos disciplinarios en SIGEMAT, seguimiento y control por parte del Líder Misional"/>
    <s v="Son efectivos y están documentados "/>
    <s v="Fuerte"/>
    <n v="100"/>
    <m/>
    <m/>
    <m/>
    <m/>
    <m/>
    <m/>
    <m/>
    <m/>
    <m/>
    <m/>
    <m/>
    <m/>
    <m/>
    <m/>
    <m/>
    <m/>
    <m/>
    <m/>
    <m/>
    <m/>
    <m/>
    <m/>
    <m/>
    <m/>
  </r>
  <r>
    <m/>
    <x v="5"/>
    <m/>
    <s v="Gestión"/>
    <s v="Cumplimiento"/>
    <m/>
    <m/>
    <s v="Falta de notificación o comunicación a las partes, notificación tardía falta de documentación en el expediente. "/>
    <m/>
    <m/>
    <m/>
    <m/>
    <s v="Se cuenta con el procedimiento de procesos disciplinarios y registro Control Procesos disciplinarios "/>
    <s v="Son efectivos y están documentados "/>
    <s v="Fuerte"/>
    <n v="100"/>
    <m/>
    <m/>
    <m/>
    <m/>
    <m/>
    <m/>
    <m/>
    <m/>
    <m/>
    <m/>
    <m/>
    <m/>
    <m/>
    <m/>
    <m/>
    <m/>
    <m/>
    <m/>
    <m/>
    <m/>
    <m/>
    <m/>
    <m/>
    <m/>
  </r>
  <r>
    <n v="47"/>
    <x v="5"/>
    <s v="Afectación al debido proceso"/>
    <s v="Gestión"/>
    <s v="Cumplimiento"/>
    <s v="No aplica"/>
    <s v="No aplica"/>
    <s v="Falta de imparcialidad (prejuicios), conflictos de interés. _x000a_Negación del derecho a la defensa, impedimento para presentar pruebas, Falta de representación legal, Interrupción en el derecho a ser escuchado. _x000a_Falta de claridad en las normas o procedimientos, Inadecuada recolección o manipulación de pruebas, pruebas obtenidas de manera ilegal, ocultación o manipulación de pruebas_x000a_"/>
    <s v="Nulidad de los actos administrativos decisorios en materia disciplinaria por parte de la jurisdicción contencioso administrativa._x000a_revocatorias directas en contra de los actos administrativos proferidos al interior de los procesos disciplinarios. _x000a_ Perdida de la facultad disciplinaria, demandas y otras acciones jurídicas contra la entidad. _x000a_Tutelas, demandas en contra de la entidad. _x000a_Afectación de la imagen _x000a_Hallazgos de entes de control_x000a_Pérdida de credibilidad institucional_x000a_Facilitar el inadecuado ejercicio de la profesión  _x000a_"/>
    <n v="2"/>
    <n v="4"/>
    <s v="Alta"/>
    <s v="Se cuenta con el procedimiento de procesos disciplinarios, Implementación del modulo de procesos disciplinarios en SIGEMAT"/>
    <s v="Son efectivos y están documentados "/>
    <s v="Fuerte"/>
    <n v="100"/>
    <n v="100"/>
    <s v="Fuerte"/>
    <s v="Directa"/>
    <s v="Indirectamente "/>
    <n v="2"/>
    <n v="1"/>
    <n v="0"/>
    <n v="3"/>
    <n v="1"/>
    <n v="3"/>
    <s v="Moderada"/>
    <s v="Asumir o reducir el riesgo"/>
    <s v="Reducir el riesgo"/>
    <s v="1. Implementacion plan de trabajo para el adelantamento de las actuaciones al interior de los procesos disciplinarios de conformidad con la Ley 1264 de 2008, evitando que opere la caducidad al interior de los mismos.. _x000a_2. Contratación de la mensajería para correos certificados en las notificaciones de los procesos disciplinarios_x000a_Continuar aplicando los controles"/>
    <s v="Líder Misional - Profesional de procesos disciplinarios"/>
    <d v="2025-01-08T00:00:00"/>
    <d v="2025-12-31T00:00:00"/>
    <s v="Trimestral"/>
    <s v="Eficiencia/eficacia/efectividad en los procesos disciplinarios_x000a_Vencimiento procesos disciplinarios"/>
    <s v="Cuadro de Mando procesos Disciplinarios"/>
    <s v="1. Identificación del error_x000a_2. Evaluación de consecuencias_x000a_3. Suspensión del proceso, (si aplica)_x000a_4. Corrección de la situación_x000a_5. Revisión del procedimiento_x000a_6. Mantener un registro detallado de las acciones tomadas para corregir el debido proceso, lo que puede ser útil en caso de futuras reclamaciones o auditorías._x000a_7. Si la afectación es grave, notificar al Comité disciplinario. _x000a_8. Analizar las causas del incumplimiento_x000a_9. Se solicita  al responsable la  apertura de la acción de mejora. _x000a_10. Seguimiento a las acciones definidas."/>
    <s v="NO"/>
    <s v="No aplica"/>
    <s v="No aplica"/>
  </r>
  <r>
    <m/>
    <x v="5"/>
    <m/>
    <s v="Gestión"/>
    <s v="Cumplimiento"/>
    <m/>
    <m/>
    <s v="Demoras excesivas o plazos irrazonables, retardos injustificados, prolongación indebida del proceso, _x000a_Falta de transparencia en la toma de decisiones, decisiones sin justificación, falta de acceso a la información. _x000a_Sesgo o influencia indebida de terceros, presiones externas._x000a_Inadecuado acceso a recursos o herramientas para la defensa. "/>
    <m/>
    <m/>
    <m/>
    <m/>
    <s v="Se cuenta con el procedimiento de procesos disciplinarios, Implementación del modulo de procesos disciplinarios en SIGEMAT, seguimiento y control por parte del Líder Misional"/>
    <s v="Son efectivos y están documentados "/>
    <s v="Fuerte"/>
    <n v="100"/>
    <m/>
    <m/>
    <m/>
    <m/>
    <m/>
    <m/>
    <m/>
    <m/>
    <m/>
    <m/>
    <m/>
    <m/>
    <m/>
    <m/>
    <m/>
    <m/>
    <m/>
    <m/>
    <m/>
    <m/>
    <m/>
    <m/>
    <m/>
    <m/>
  </r>
  <r>
    <m/>
    <x v="5"/>
    <m/>
    <s v="Gestión"/>
    <s v="Cumplimiento"/>
    <m/>
    <m/>
    <s v="Falta de notificación o comunicación a las partes, notificación tardía o incompleta falta de documentación en el expediente. "/>
    <m/>
    <m/>
    <m/>
    <m/>
    <s v="Se cuenta con el procedimiento de procesos disciplinarios y registro Control Procesos disciplinarios "/>
    <s v="Son efectivos y están documentados "/>
    <s v="Fuerte"/>
    <n v="100"/>
    <m/>
    <m/>
    <m/>
    <m/>
    <m/>
    <m/>
    <m/>
    <m/>
    <m/>
    <m/>
    <m/>
    <m/>
    <m/>
    <m/>
    <m/>
    <m/>
    <m/>
    <m/>
    <m/>
    <m/>
    <m/>
    <m/>
    <m/>
    <m/>
  </r>
  <r>
    <n v="48"/>
    <x v="5"/>
    <s v="Vencimiento de términos procesales."/>
    <s v="Gestión"/>
    <s v="Cumplimiento"/>
    <s v="No aplica"/>
    <s v="No aplica"/>
    <s v="No hacer los controles definidos para el seguimiento de los tiempos de los procesos, Errores administrativos, aplazamientos frecuentes, problemas de disponibilidad de las partes. Abusivo uso de recursos, fallas en la notificación. Cambios en el comité disciplinarios. "/>
    <s v=" Perdida de la facultad disciplinaria, demandas y otras acciones jurídicas contra la entidad. _x000a_Tutelas, demandas en contra de la entidad. _x000a_Afectación de la imagen _x000a_Hallazgos de entes de control_x000a_Pérdida de credibilidad institucional_x000a_Facilitar el inadecuado ejercicio de la profesión  _x000a_"/>
    <n v="3"/>
    <n v="4"/>
    <s v="Extrema"/>
    <s v="Se cuenta con el procedimiento de procesos disciplinarios, Implementación del modulo de procesos disciplinarios en SIGEMAT"/>
    <s v="Son efectivos y están documentados "/>
    <s v="Fuerte"/>
    <n v="100"/>
    <n v="100"/>
    <s v="Fuerte"/>
    <s v="Directa"/>
    <s v="Indirectamente "/>
    <n v="2"/>
    <n v="1"/>
    <n v="1"/>
    <n v="3"/>
    <n v="1"/>
    <n v="3"/>
    <s v="Moderada"/>
    <s v="Asumir o reducir el riesgo"/>
    <s v="Reducir el riesgo"/>
    <s v="1. Implementacion plan de trabajo para el adelantamento de las actuaciones al interior de los procesos disciplinarios de conformidad con la Ley 1264 de 2008, evitando que opere la caducidad al interior de los mismos.. _x000a_2. Contratación de la mensajería para correos certificados en las notificaciones de los procesos disciplinarios_x000a_Continuar aplicando los controles"/>
    <s v="Líder Misional - Profesional de procesos disciplinarios"/>
    <d v="2025-01-08T00:00:00"/>
    <d v="2025-12-31T00:00:00"/>
    <s v="Trimestral"/>
    <s v="Eficiencia/eficacia/efectividad en los procesos disciplinarios_x000a_Vencimiento procesos disciplinarios"/>
    <s v="Cuadro de Mando procesos Disciplinarios"/>
    <s v="1. Revisión de plazos_x000a_2. Documentación del vencimiento: Registra detalladamente la fecha de vencimiento y los términos afectados, para justificar cualquier acción posterior._x000a_3. Evaluación del impacto: Analizar cómo el vencimiento de términos afecta el proceso_x000a_4. Notificación a las partes._x000a_5. Cierre del proceso: Si no es posible continuar, evalúa la posibilidad de archivar el caso o declararlo sin lugar, según corresponda._x000a_6. Analizar las causas del incumplimiento_x000a_7. Se solicita  al responsable la  apertura de la acción de mejora. _x000a_8. Seguimiento a las acciones definidas._x000a_"/>
    <s v="NO"/>
    <s v="No aplica"/>
    <s v="No aplica"/>
  </r>
  <r>
    <m/>
    <x v="5"/>
    <m/>
    <s v="Gestión"/>
    <s v="Cumplimiento"/>
    <m/>
    <m/>
    <s v="Falta de impulso procesal, Dilación intencional del proceso, No abrir el proceso oportunamente ante hechos notorios y de público conocimiento."/>
    <m/>
    <m/>
    <m/>
    <m/>
    <s v="Se cuenta con el procedimiento de procesos disciplinarios, Implementación del modulo de procesos disciplinarios en SIGEMAT, seguimiento y control por parte del Líder Misional"/>
    <s v="Son efectivos y están documentados "/>
    <s v="Fuerte"/>
    <n v="100"/>
    <m/>
    <m/>
    <m/>
    <m/>
    <m/>
    <m/>
    <m/>
    <m/>
    <m/>
    <m/>
    <m/>
    <m/>
    <m/>
    <m/>
    <m/>
    <m/>
    <m/>
    <m/>
    <m/>
    <m/>
    <m/>
    <m/>
    <m/>
    <m/>
  </r>
  <r>
    <m/>
    <x v="5"/>
    <m/>
    <s v="Gestión"/>
    <s v="Cumplimiento"/>
    <m/>
    <m/>
    <s v="Falta de recursos humano en procesos disciplinarios, Falta de diligencia en la recolección de pruebas, "/>
    <m/>
    <m/>
    <m/>
    <m/>
    <s v="Se cuenta con el procedimiento de procesos disciplinarios y registro Control Procesos disciplinarios "/>
    <s v="Son efectivos y están documentados "/>
    <s v="Fuerte"/>
    <n v="100"/>
    <m/>
    <m/>
    <m/>
    <m/>
    <m/>
    <m/>
    <m/>
    <m/>
    <m/>
    <m/>
    <m/>
    <m/>
    <m/>
    <m/>
    <m/>
    <m/>
    <m/>
    <m/>
    <m/>
    <m/>
    <m/>
    <m/>
    <m/>
    <m/>
  </r>
  <r>
    <n v="49"/>
    <x v="3"/>
    <s v="Incumplimiento en el Programa de etica y transparencia empresarial (PTEE) "/>
    <s v="Gestión"/>
    <s v="Cumplimiento"/>
    <s v="No aplica"/>
    <s v="No aplica"/>
    <s v="Bajo nivel de apropiación institucional del programa de transparencia y ética (Débil divulgación del programa entre colaboradores y partes interesadas, falta de formación o sensibilización continua, alta rotación de personal sin procesos de inducción adecuados)."/>
    <s v="Comportamientos no alineados con principios éticos._x000a_Pérdida de credibilidad institucional_x000a_Afectación de la imagen institucional_x000a_Pérdida de confianza por parte de funcionarios y usuarios._x000a_Aumento de prácticas contrarias a la ética._x000a_Riesgo legal y disciplinario para el CONTE._x000a_Incumplimiento de lineamientos de buen gobierno._x000a_Hallazgos en auditorías externas (Procuraduría, Función Pública, etc.)._x000a_Sanciones o requerimientos legales."/>
    <n v="1"/>
    <n v="4"/>
    <s v="Alta"/>
    <s v="Programa de inducción y reinducción para las partes interesadas en PTEE y código de ética empresarial."/>
    <s v="Son efectivos y están documentados "/>
    <s v="Fuerte"/>
    <n v="100"/>
    <n v="66.666666666666671"/>
    <s v="Moderado"/>
    <s v="Directa"/>
    <s v="Directa"/>
    <n v="1"/>
    <n v="1"/>
    <n v="0"/>
    <n v="3"/>
    <n v="1"/>
    <n v="3"/>
    <s v="Moderada"/>
    <s v="Asumir o reducir el riesgo"/>
    <s v="Reducir el riesgo"/>
    <s v="1. Aprobación del PTEE por parte del Consejo Directivo. _x000a_2. Plan de acción del programa de transparencia con responsables y cronograma._x000a_2. Implementación del Codigo de etica y buen gobierno y las nomas que lo modifiquen o sustituyan._x000a_3. Implementación del modulo de Moodle para capacitación en PTEE y codigo de etica y buen gobierno._x000a_4. Inclusión de indicadores del programa de transparencia en el Cuadro de Mando Integral._x000a_"/>
    <s v="Profesional Dirección Ejecutiva"/>
    <d v="2025-04-08T00:00:00"/>
    <d v="2025-12-31T00:00:00"/>
    <s v="Trimestral"/>
    <s v="Plan de trabajo PTEE y Codigo de Etica y buen gobierno "/>
    <s v="Cuadro de mando Profesional Dirección Ejecutiva"/>
    <s v=" 1. Analizar las causas del incumplimiento_x000a_2. Se solicita  al responsable la  apertura de la acción de mejora _x000a_3. Seguimiento a las acciones definidas."/>
    <s v="NO"/>
    <s v="No aplica"/>
    <s v="No aplica"/>
  </r>
  <r>
    <m/>
    <x v="3"/>
    <m/>
    <s v="Gestión"/>
    <s v="Cumplimiento"/>
    <m/>
    <m/>
    <s v="Inadecuada gestión de denuncias o conflictos de interés (_x0009_Canales de denuncia poco accesibles o sin garantías de confidencialidad, falta de lineamientos claros para la identificación y tratamiento de conflictos de interés, ausencia de respuesta oportuna y documentada a denuncias)."/>
    <m/>
    <m/>
    <m/>
    <m/>
    <s v="Lineamientos del código de ética institucional firmados y socializados, con los canales de denuncias y el manejo de los casos. Comité de Etica. "/>
    <s v="Son efectivos y están documentados "/>
    <s v="Fuerte"/>
    <n v="100"/>
    <m/>
    <m/>
    <m/>
    <m/>
    <m/>
    <m/>
    <m/>
    <m/>
    <m/>
    <m/>
    <m/>
    <m/>
    <m/>
    <m/>
    <m/>
    <m/>
    <m/>
    <m/>
    <m/>
    <m/>
    <m/>
    <m/>
    <m/>
    <m/>
  </r>
  <r>
    <m/>
    <x v="3"/>
    <m/>
    <s v="Gestión"/>
    <s v="Cumplimiento"/>
    <m/>
    <m/>
    <s v="Incumplimiento de los compromisos del programa de transparencia ante entes de control (Falta de seguimiento al plan de acción del programa, inexistencia de responsables asignados, no actualización de información en los medios de rendición de cuentas)."/>
    <m/>
    <m/>
    <m/>
    <m/>
    <s v="Seguimiento parte del Comité de Etica a la implementación del PTEE y el codigo de etica y buen gobierno. "/>
    <s v="No existen "/>
    <s v="Débil"/>
    <n v="0"/>
    <m/>
    <m/>
    <m/>
    <m/>
    <m/>
    <m/>
    <m/>
    <m/>
    <m/>
    <m/>
    <m/>
    <m/>
    <m/>
    <m/>
    <m/>
    <m/>
    <m/>
    <m/>
    <m/>
    <m/>
    <m/>
    <m/>
    <m/>
    <m/>
  </r>
  <r>
    <n v="50"/>
    <x v="0"/>
    <s v="Falta de implementación efectiva de las decisiones del Consejo Directivo"/>
    <s v="Gestión"/>
    <s v="Cumplimiento"/>
    <s v="No aplica"/>
    <s v="No aplica"/>
    <s v="Falta de trazabilidad o seguimiento formal a las decisiones del Consejo. Asignación poco clara de responsables o recursos para la ejecución de acuerdos."/>
    <s v="Deslegitimación del rol del Consejo Directivo ante el equipo institucional._x000a_Pérdida de oportunidades estratégicas, proyectos estancados o sin ejecución._x000a_Incumplimiento del plan estratégico y del direccionamiento institucional._x000a_Afectación en auditorías por falta de evidencia de ejecución._x000a_Impacto en la reputación institucional y percepción de gobernanza._x000a_Reprocesos, uso ineficiente de recursos y pérdida de confianza de las partes interesadas."/>
    <n v="1"/>
    <n v="4"/>
    <s v="Alta"/>
    <s v="Son socializados por parte de la Dirección Ejecutiva en el comité directivo los acuerdos emanados por el Consejo Directivo. "/>
    <s v="Son efectivos y están documentados "/>
    <s v="Fuerte"/>
    <n v="100"/>
    <n v="100"/>
    <s v="Fuerte"/>
    <s v="Directa"/>
    <s v="Directa"/>
    <n v="2"/>
    <n v="2"/>
    <n v="-1"/>
    <n v="2"/>
    <n v="1"/>
    <n v="2"/>
    <s v="Baja"/>
    <s v="Asumir el riesgo"/>
    <s v="Asumir el riesgo"/>
    <s v="Diseño de la inducción y entrenamiento de consejeros_x000a_Implementar los controles"/>
    <s v="Profesional Dirección Ejecutiva"/>
    <d v="2025-04-08T00:00:00"/>
    <d v="2025-12-31T00:00:00"/>
    <s v="Trimestral"/>
    <s v="Matriz de requisitos legales, normativos y reglamentarios - Sección acuerdos_x000a_"/>
    <s v="Intraconte- Pagina Web "/>
    <s v=" 1. Analizar las causas del incumplimiento_x000a_2. Se solicita  al responsable la  apertura de la acción de mejora _x000a_3. Seguimiento a las acciones definidas."/>
    <s v="NO"/>
    <s v="No aplica"/>
    <s v="No aplica"/>
  </r>
  <r>
    <m/>
    <x v="0"/>
    <m/>
    <s v="Gestión"/>
    <s v="Cumplimiento"/>
    <m/>
    <m/>
    <s v="Ausencia de un sistema o instrumento institucional para registrar y hacer seguimiento a los compromisos del Consejo. Cambios en el personal responsable sin relevo documentado ni continuidad."/>
    <m/>
    <m/>
    <m/>
    <m/>
    <s v="Se encuentran documentados en la matriz de requisitos legales, normativos y reglamentarios. "/>
    <s v="Son efectivos y están documentados "/>
    <s v="Fuerte"/>
    <n v="100"/>
    <m/>
    <m/>
    <m/>
    <m/>
    <m/>
    <m/>
    <m/>
    <m/>
    <m/>
    <m/>
    <m/>
    <m/>
    <m/>
    <m/>
    <m/>
    <m/>
    <m/>
    <m/>
    <m/>
    <m/>
    <m/>
    <m/>
    <m/>
    <m/>
  </r>
  <r>
    <m/>
    <x v="0"/>
    <m/>
    <s v="Gestión"/>
    <s v="Cumplimiento"/>
    <m/>
    <m/>
    <s v="Falta de priorización o articulación en los planes operativos y presupuestales."/>
    <m/>
    <m/>
    <m/>
    <m/>
    <s v="En el caso que la implementación del acuerdo requiera recursos los mismos son aprobados por el Consejo Directivo"/>
    <s v="Son efectivos y están documentados "/>
    <s v="Fuerte"/>
    <n v="100"/>
    <m/>
    <m/>
    <m/>
    <m/>
    <m/>
    <m/>
    <m/>
    <m/>
    <m/>
    <m/>
    <m/>
    <m/>
    <m/>
    <m/>
    <m/>
    <m/>
    <m/>
    <m/>
    <m/>
    <m/>
    <m/>
    <m/>
    <m/>
    <m/>
  </r>
  <r>
    <n v="51"/>
    <x v="3"/>
    <s v="Gestión Inadecuada del cambio organizacional"/>
    <s v="Gestión"/>
    <s v="Estratégico"/>
    <s v="No aplica"/>
    <s v="No aplica"/>
    <s v="Ausencia de un modelo o metodología institucional para la gestión del cambio.Falta de sensibilización y comunicación efectiva sobre el cambio. Alta rotación o desvinculación de líderes claves en procesos de transformación."/>
    <s v="Resistencia activa o pasiva por parte del equipo humano._x000a_Fallas en la implementación de nuevos procesos, sistemas o estructuras._x000a_Aumento de errores, reprocesos o baja productividad._x000a_Desalineación entre la estrategia y la ejecución operativa._x000a_Fracaso de proyectos institucionales estratégicos._x000a_Pérdida de legitimidad o confianza por parte de usuarios o partes interesadas._x000a_Afectación de los objetivos del SIG o del direccionamiento estratégico._x000a_Incremento en la rotación de personal o insatisfacción interna."/>
    <n v="2"/>
    <n v="4"/>
    <s v="Alta"/>
    <s v="Procedimiento para la gestión del cambio dentro del SIG. Inclusión del tema de gestión del cambio en procesos de planeación estratégica o gestión del talento. Se cuenta con el procedimiento de Gestión de proyectos para cambios de alto impacto en el  SIG. "/>
    <s v="Son efectivos y están documentados "/>
    <s v="Fuerte"/>
    <n v="100"/>
    <n v="100"/>
    <s v="Fuerte"/>
    <s v="Directa"/>
    <s v="Directa"/>
    <n v="2"/>
    <n v="2"/>
    <n v="0"/>
    <n v="2"/>
    <n v="1"/>
    <n v="2"/>
    <s v="Baja"/>
    <s v="Asumir el riesgo"/>
    <s v="Asumir el riesgo"/>
    <s v="Continuar con la aplicación de controles "/>
    <s v="Analista de Planeación "/>
    <d v="2025-04-08T00:00:00"/>
    <d v="2025-12-31T00:00:00"/>
    <s v="Trimestral"/>
    <s v="No conformidades en las auditorias internas o externa por falta/fallas en la Planificación del Cambio en la matriz de acciones "/>
    <s v="Informes de auditoria interna"/>
    <s v="1. Diagnosticar la causa de la resistencia o falla en la implementación._x000a_2. Activar planes de contingencia o refuerzo del proceso._x000a_3. Reestructurar el cambio implementado si no fue apropiado._x000a_4. Capacitar nuevamente al equipo humano impactado. _x000a_5. Analizar las causas del incumplimiento_x000a_6.  Se solicita  al responsable la  apertura de la acción de mejora _x000a_7. Seguimiento a las acciones definidas."/>
    <s v="NO"/>
    <s v="No aplica"/>
    <s v="No aplica"/>
  </r>
  <r>
    <m/>
    <x v="3"/>
    <m/>
    <s v="Gestión"/>
    <s v="Estratégico"/>
    <m/>
    <m/>
    <s v="Resistencia al cambio por parte del personal (falta de participación, miedo al cambio, desinformación) Falta de formación o desarrollo de competencias para afrontar el cambio."/>
    <m/>
    <m/>
    <m/>
    <m/>
    <s v="Espacios de diálogo institucional (comités, boletines, socializaciones). Participación de representantes de las áreas en procesos de cambio."/>
    <s v="Son efectivos y están documentados "/>
    <s v="Fuerte"/>
    <n v="100"/>
    <m/>
    <m/>
    <m/>
    <m/>
    <m/>
    <m/>
    <m/>
    <m/>
    <m/>
    <m/>
    <m/>
    <m/>
    <m/>
    <m/>
    <m/>
    <m/>
    <m/>
    <m/>
    <m/>
    <m/>
    <m/>
    <m/>
    <m/>
    <m/>
  </r>
  <r>
    <m/>
    <x v="3"/>
    <m/>
    <s v="Gestión"/>
    <s v="Estratégico"/>
    <m/>
    <m/>
    <s v="Cambios implementados sin diagnóstico organizacional previo ni gestión del riesgo asociado. Ausencia de mapa de impactos o actores clave afectados por el cambio."/>
    <m/>
    <m/>
    <m/>
    <m/>
    <s v="Capacitaciones o formación continua en temas de liderazgo para el cambio."/>
    <s v="Son efectivos y están documentados "/>
    <s v="Fuerte"/>
    <n v="100"/>
    <m/>
    <m/>
    <m/>
    <m/>
    <m/>
    <m/>
    <m/>
    <m/>
    <m/>
    <m/>
    <m/>
    <m/>
    <m/>
    <m/>
    <m/>
    <m/>
    <m/>
    <m/>
    <m/>
    <m/>
    <m/>
    <m/>
    <m/>
    <m/>
  </r>
  <r>
    <n v="52"/>
    <x v="3"/>
    <s v="Omisión en la gestión de riesgos institucionales"/>
    <s v="Gestión"/>
    <s v="Estratégico"/>
    <s v="No aplica"/>
    <s v="No aplica"/>
    <s v="Desconocimiento o débil apropiación del modelo de gestión de riesgos. Falta de liderazgo o compromiso directivo en la actualización o seguimiento de los riesgos."/>
    <s v="Eventos adversos sin control que afectan el cumplimiento de metas institucionales._x000a_Hallazgos en auditorías externas o internas (_x000a_Inadecuada toma de decisiones por falta de anticipación a riesgos críticos._x000a_Afectación del proceso de planeación, control y mejora continua._x000a_Riesgos materiales no identificados ni tratados a tiempo (reputacionales, legales, operacionales)._x000a_Pérdida de confianza por parte de usuarios, técnicos, entes de vigilancia._x000a_Sanciones o requerimientos legales por omisiones sistemáticas._x000a_"/>
    <n v="2"/>
    <n v="4"/>
    <s v="Alta"/>
    <s v="Matriz de riesgos institucional aprobada, publicada y actualizada. Lider de Riesgo activo"/>
    <s v="Son efectivos y están documentados "/>
    <s v="Fuerte"/>
    <n v="100"/>
    <n v="100"/>
    <s v="Fuerte"/>
    <s v="Directa"/>
    <s v="Directa"/>
    <n v="2"/>
    <n v="2"/>
    <n v="0"/>
    <n v="2"/>
    <n v="1"/>
    <n v="2"/>
    <s v="Baja"/>
    <s v="Asumir el riesgo"/>
    <s v="Asumir el riesgo"/>
    <s v="Continuar con la aplicación de controles "/>
    <s v="Profesional Dirección Ejecutiva"/>
    <d v="2025-04-08T00:00:00"/>
    <d v="2025-12-31T00:00:00"/>
    <s v="Semestral "/>
    <s v="No conformidades en las auditorias internas o externa por omisión de riesgos"/>
    <s v="Informes de auditoria interna"/>
    <s v="1. Activar revisión inmediata de la matriz de riesgos._x000a_2. Informar a la alta dirección y definir plan de acción correctivo._x000a_3. Fortalecer la articulación con Planeación y el lider de Riesgos._x000a_4. Reentrenar al equipo responsable de riesgos institucionales._x000a_5. Analizar las causas del incumplimiento_x000a_6.  Se solicita  al responsable la  apertura de la acción de mejora _x000a_7. Seguimiento a las acciones definidas."/>
    <s v="NO"/>
    <s v="No aplica"/>
    <s v="No aplica"/>
  </r>
  <r>
    <m/>
    <x v="3"/>
    <m/>
    <s v="Gestión"/>
    <s v="Estratégico"/>
    <m/>
    <m/>
    <s v="No integración del análisis de riesgos en la planeación, auditoría, procesos o toma de decisiones. Ausencia de responsables o roles formalizados para liderar la gestión de riesgos. No aplicación de metodologías o matrices estandarizadas (probabilidad, impacto, controles)."/>
    <m/>
    <m/>
    <m/>
    <m/>
    <s v="Procedimiento de gestión de riesgos institucionales"/>
    <s v="Son efectivos y están documentados "/>
    <s v="Fuerte"/>
    <n v="100"/>
    <m/>
    <m/>
    <m/>
    <m/>
    <m/>
    <m/>
    <m/>
    <m/>
    <m/>
    <m/>
    <m/>
    <m/>
    <m/>
    <m/>
    <m/>
    <m/>
    <m/>
    <m/>
    <m/>
    <m/>
    <m/>
    <m/>
    <m/>
    <m/>
  </r>
  <r>
    <m/>
    <x v="3"/>
    <m/>
    <s v="Gestión"/>
    <s v="Estratégico"/>
    <m/>
    <m/>
    <s v="Falta de seguimiento a los planes de tratamiento o acciones de mitigación._x000a_Gestión de riesgos vista como actividad formal sin utilidad real."/>
    <m/>
    <m/>
    <m/>
    <m/>
    <s v="Inclusión del componente de riesgos en la planificación estratégica, auditorías y gestión por procesos. Seguimiento a la gestión de riesgos. "/>
    <s v="Son efectivos y están documentados "/>
    <s v="Fuerte"/>
    <n v="100"/>
    <m/>
    <m/>
    <m/>
    <m/>
    <m/>
    <m/>
    <m/>
    <m/>
    <m/>
    <m/>
    <m/>
    <m/>
    <m/>
    <m/>
    <m/>
    <m/>
    <m/>
    <m/>
    <m/>
    <m/>
    <m/>
    <m/>
    <m/>
    <m/>
  </r>
  <r>
    <n v="53"/>
    <x v="4"/>
    <s v="Inadecuada Infraestructura para el desarrollo de los procesos "/>
    <s v="Gestión"/>
    <s v="SST"/>
    <s v="No aplica"/>
    <s v="No aplica"/>
    <s v="Deterioro de la infraestructura por mantenimiento inadecuado o recativo. (Incumplimiento del cronograma de mantenimiento preventivo, registro deficiente de necesidades de mantenimiento, falta de presupuesto asignado o presupuesto insuficiente para adecuaciones o reparaciones., ausencia de inspecciones periódicas)"/>
    <s v="Accidentes laborales por instalaciones deterioradas o riesgos locativos._x000a_Afectación del SG-SST (art. 2.2.4.6.8 del Decreto 1072 de 2015)._x000a_Interrupciones en la prestación de servicios institucionales._x000a_Aumento de quejas y reclamaciones por condiciones físicas inapropiadas._x000a_Incremento de costos por reparaciones correctivas urgentes._x000a_Desmejora en el clima laboral y la productividad._x000a_Posibles hallazgos en auditorías internas o externas "/>
    <n v="1"/>
    <n v="3"/>
    <s v="Moderada"/>
    <s v="Cronograma de mantenimiento preventivo institucional. Plan Anual de Adquisiciones que incluye inversión en infraestructura (cuando sea requerido)"/>
    <s v="Son efectivos y están documentados "/>
    <s v="Fuerte"/>
    <n v="100"/>
    <n v="100"/>
    <s v="Fuerte"/>
    <s v="Directa"/>
    <s v="Directa"/>
    <n v="2"/>
    <n v="2"/>
    <n v="-1"/>
    <n v="1"/>
    <n v="1"/>
    <n v="1"/>
    <s v="Baja"/>
    <s v="Asumir el riesgo"/>
    <s v="Asumir el riesgo"/>
    <s v="Continuar con la aplicación de controles "/>
    <s v="Lider Administrativo"/>
    <d v="2025-04-08T00:00:00"/>
    <d v="2025-12-31T00:00:00"/>
    <s v="Mensual"/>
    <s v="Indicador Cumplimiento de Mantenimiento"/>
    <s v="Cuadro de Mando Analista Administrativo"/>
    <s v="1. Interrumpir actividades que impliquen riesgo locativo inminente._x000a_2. Realizar diagnóstico técnico inmediato._x000a_3. Notificar al Profesional de SST y COPASST si aplica (cuando hay peligro para la vida o SST)._x000a_4. Activar actividades de contingencia de servicios si hay afectación a la operación._x000a_5. Analizar las causas del incumplimiento_x000a_6.  Se solicita  al responsable la  apertura de la acción de mejora _x000a_7. Seguimiento a las acciones definidas._x000a__x000a_"/>
    <s v="NO"/>
    <s v="No aplica"/>
    <s v="No aplica"/>
  </r>
  <r>
    <m/>
    <x v="4"/>
    <m/>
    <s v="Gestión"/>
    <s v="Operativo"/>
    <m/>
    <m/>
    <s v="Falta de diagnóstico técnico sobre las condiciones de la infraestructura.(No se cuenta con evaluación de estado físico y técnico actualizado)."/>
    <m/>
    <m/>
    <m/>
    <m/>
    <s v="Inspecciones locativas periódicas por parte de SST y área administrativa. Reporte interno de novedades o fallas locativas. Inventario actualizado de infraestructura física."/>
    <s v="Son efectivos y están documentados "/>
    <s v="Fuerte"/>
    <n v="100"/>
    <m/>
    <m/>
    <m/>
    <m/>
    <m/>
    <m/>
    <m/>
    <m/>
    <m/>
    <m/>
    <m/>
    <m/>
    <m/>
    <m/>
    <m/>
    <m/>
    <m/>
    <m/>
    <m/>
    <m/>
    <m/>
    <m/>
    <m/>
    <m/>
  </r>
  <r>
    <m/>
    <x v="4"/>
    <m/>
    <s v="Gestión"/>
    <s v="Ambiental"/>
    <m/>
    <m/>
    <s v="Deficiencias estructurales que afectan la operación diaria._x000a__x0009_"/>
    <m/>
    <m/>
    <m/>
    <m/>
    <s v="Inspecciones locativas periódicas por parte de SST y área administrativa. Reporte interno de novedades o fallas locativas. Inventario actualizado de infraestructura física."/>
    <s v="Son efectivos y están documentados "/>
    <s v="Fuerte"/>
    <n v="100"/>
    <m/>
    <m/>
    <m/>
    <m/>
    <m/>
    <m/>
    <m/>
    <m/>
    <m/>
    <m/>
    <m/>
    <m/>
    <m/>
    <m/>
    <m/>
    <m/>
    <m/>
    <m/>
    <m/>
    <m/>
    <m/>
    <m/>
    <m/>
    <m/>
  </r>
  <r>
    <n v="54"/>
    <x v="3"/>
    <s v="Afectación a la estabilidad financiera (riesgo de ingresos)"/>
    <s v="Gestión"/>
    <s v="Financiero"/>
    <s v="No aplica"/>
    <s v="No aplica"/>
    <s v="Ausencia de un plan de diversificación financiera o generación de nuevos ingresos. Falta de exploración de convenios, alianzas o servicios institucionales complementarios. Falta de gestión comercial o estratégica para nuevos proyectos autofinanciables."/>
    <s v="Reducción súbita del flujo de caja institucional._x000a_Incumplimiento de metas del plan estratégico por falta de recursos._x000a_Afectación en la ejecución presupuestal (recortes, aplazamientos)._x000a_Incapacidad de cumplir compromisos financieros (nómina, servicios, proveedores)._x000a_Riesgo de cierre de programas formativos o pérdida de cobertura._x000a_Vulnerabilidad ante decisiones políticas, normativas o externas._x000a_Reputación afectada ante Matriculados, partes interesadas y entes de control."/>
    <n v="5"/>
    <n v="4"/>
    <s v="Extrema"/>
    <s v="Seguimiento a la fuente principal de ingresos a través de indicadores financieros. Informes periódicos a Consejo Directivo y Dirección Ejecutiva sobre estado de recaudo. "/>
    <s v="Son efectivos y están documentados "/>
    <s v="Fuerte"/>
    <n v="100"/>
    <n v="100"/>
    <s v="Fuerte"/>
    <s v="Indirectamente "/>
    <s v="Indirectamente "/>
    <n v="0"/>
    <n v="1"/>
    <n v="5"/>
    <n v="3"/>
    <n v="5"/>
    <n v="3"/>
    <s v="Extrema"/>
    <s v="Evitar, reducir, Compartir o transferir el riesgo"/>
    <s v="Reducir el riesgo"/>
    <s v="1.Objetivo No 7 Diversificar el portafolio de servicios del CONTE promoviendo el desarrollo_x000a_de nuevas oportunidades en el marco de la transición energética (implementación de sus estrategias)_x000a_2. Análisis de Costos y gastos del CONTE para evaluar el impacto que traería el proyecto de ley del costo de expedición de matriculas en UVT. _x000a_3. Diseñar estrategias con las instituciones educativas de educación media para fomentar en la población estudiantil la orientación vocacional como Técnicos Electricistas._x000a_4. Proyecto semilleros Seccional Santander "/>
    <s v="Dirección Ejecutiva"/>
    <d v="2025-04-08T00:00:00"/>
    <d v="2025-12-31T00:00:00"/>
    <s v="Anual"/>
    <s v="Indicador Diversificación de portafolio"/>
    <s v="Cuadro de Mando Corporativo"/>
    <s v="1. Acciones de contingencia Financiera (priorización de gastos, utilización de reservas)_x000a_2. Revisión de acción por medio del Consejo Directivo. "/>
    <s v="NO"/>
    <s v="No aplica"/>
    <s v="No aplica"/>
  </r>
  <r>
    <m/>
    <x v="3"/>
    <m/>
    <s v="Gestión"/>
    <s v="Financiero"/>
    <m/>
    <m/>
    <s v="Dependencia de ingresos de una única fuente. Cambios en normativas o políticas públicas que limitan el recaudo."/>
    <m/>
    <m/>
    <m/>
    <m/>
    <s v="Monitorero de requisitos legales"/>
    <s v="Son efectivos y están documentados "/>
    <s v="Fuerte"/>
    <n v="100"/>
    <m/>
    <m/>
    <m/>
    <m/>
    <m/>
    <m/>
    <m/>
    <m/>
    <m/>
    <m/>
    <m/>
    <m/>
    <m/>
    <m/>
    <m/>
    <m/>
    <m/>
    <m/>
    <m/>
    <m/>
    <m/>
    <m/>
    <m/>
    <m/>
  </r>
  <r>
    <m/>
    <x v="3"/>
    <m/>
    <s v="Gestión"/>
    <s v="Financiero"/>
    <m/>
    <m/>
    <s v="Disminución en la demanda o población objetivo de los servicios actuales (matrículas, registros, etc.). Dependencia histórica de una fuente sin análisis de riesgos."/>
    <m/>
    <m/>
    <m/>
    <m/>
    <s v="Presupuesto institucional alineado a proyecciones reales de ingresos. Revisión de flujo de caja con frecuencia mensual o bimestral."/>
    <s v="Son efectivos y están documentados "/>
    <s v="Fuerte"/>
    <n v="100"/>
    <m/>
    <m/>
    <m/>
    <m/>
    <m/>
    <m/>
    <m/>
    <m/>
    <m/>
    <m/>
    <m/>
    <m/>
    <m/>
    <m/>
    <m/>
    <m/>
    <m/>
    <m/>
    <m/>
    <m/>
    <m/>
    <m/>
    <m/>
    <m/>
  </r>
  <r>
    <n v="55"/>
    <x v="4"/>
    <s v="Reacción ineficaz ante emergencias "/>
    <s v="Gestión"/>
    <s v="SST"/>
    <s v="No aplica"/>
    <s v="No aplica"/>
    <s v="Ausencia o desactualización del Plan de Atención de Emergencias. No realización de simulacros o simulacros solo formales."/>
    <s v="Caos y confusión durante una emergencia real._x000a_Afectación a la salud o integridad física de trabajadores, visitantes o terceros._x000a_Pérdida de activos, documentos o infraestructura._x000a_Sanciones por incumplimiento normativo._x000a_Reputación institucional comprometida._x000a_Imposibilidad de respuesta ante incendios, sismos, fugas, etc."/>
    <n v="1"/>
    <n v="4"/>
    <s v="Alta"/>
    <s v="Plan de Emergencias y Contingencias elaborado."/>
    <s v="Son efectivos y están documentados "/>
    <s v="Fuerte"/>
    <n v="100"/>
    <n v="100"/>
    <s v="Fuerte"/>
    <s v="Directa"/>
    <s v="Directa"/>
    <n v="2"/>
    <n v="2"/>
    <n v="-1"/>
    <n v="2"/>
    <n v="1"/>
    <n v="2"/>
    <s v="Baja"/>
    <s v="Asumir el riesgo"/>
    <s v="Reducir el riesgo"/>
    <s v="1.. Implementación Sistema Integrado de Gestión- Fase II Subsistema de SST en ISO 45001 y responsabilidad social"/>
    <s v="Profesional Gestión de proyectos- Lider Administrativa"/>
    <d v="2025-04-08T00:00:00"/>
    <d v="2025-12-31T00:00:00"/>
    <s v="Semestral "/>
    <s v="Actividades relacionadas con emergencias "/>
    <s v="Plan de trabajo de SST "/>
    <s v="1. Activación de protocolos inmediatos_x000a_2. Control de daños y protección del lugar_x000a_3. Evaluación e investigación del incidente_x000a_4. Analizar las causas del incumplimiento_x000a_5.  Se solicita  al responsable la  apertura de la acción de mejora _x000a_6. Seguimiento a las acciones definidas."/>
    <s v="NO"/>
    <s v="No aplica"/>
    <s v="No aplica"/>
  </r>
  <r>
    <m/>
    <x v="4"/>
    <m/>
    <s v="Gestión"/>
    <s v="SST"/>
    <m/>
    <m/>
    <s v="Brigadistas sin entrenamiento o sin dotación. Señalización deficiente o rutas de evacuación bloqueadas. Equipos de emergencia (extintores, botiquines) vencidos o inadecuados."/>
    <m/>
    <m/>
    <m/>
    <m/>
    <s v="Perfil del brigadista y entrenamiento de brigadistas. Señalización de evacuación instalada (inspecciones a la señalización). Dotación de botiquín, extintores y demas equipos o elementos de emergencias (inspecciones a equipos de emergencias). Brigada de emergencia conformada"/>
    <s v="Son efectivos y están documentados "/>
    <s v="Fuerte"/>
    <n v="100"/>
    <m/>
    <m/>
    <m/>
    <m/>
    <m/>
    <m/>
    <m/>
    <m/>
    <m/>
    <m/>
    <m/>
    <m/>
    <m/>
    <m/>
    <m/>
    <m/>
    <m/>
    <m/>
    <m/>
    <m/>
    <m/>
    <m/>
    <m/>
    <m/>
  </r>
  <r>
    <m/>
    <x v="4"/>
    <m/>
    <s v="Gestión"/>
    <s v="SST"/>
    <m/>
    <m/>
    <s v="No identificación de amenazas específicas (eléctricas, estructurales, químicas, etc.). Desconocimiento generalizado del procedimiento por parte de trabajadores o contratistas."/>
    <m/>
    <m/>
    <m/>
    <m/>
    <s v="Socialización plan de emergencias. "/>
    <s v="Son efectivos y están documentados "/>
    <s v="Fuerte"/>
    <n v="100"/>
    <m/>
    <m/>
    <m/>
    <m/>
    <m/>
    <m/>
    <m/>
    <m/>
    <m/>
    <m/>
    <m/>
    <m/>
    <m/>
    <m/>
    <m/>
    <m/>
    <m/>
    <m/>
    <m/>
    <m/>
    <m/>
    <m/>
    <m/>
    <m/>
  </r>
  <r>
    <n v="56"/>
    <x v="0"/>
    <s v="Falta de gobernabilidad institucional_x000a_"/>
    <s v="Gestión"/>
    <s v="Cumplimiento"/>
    <s v="No aplica"/>
    <s v="No aplica"/>
    <s v="Falta de nombramiento oportuno de los miembros del Consejo Directivo, Comité de Fomento y procesos Disciplinarios. Falta de cronograma o planificación anticipada para la renovación de consejeros."/>
    <s v="Imposibilidad de sesionar y tomar decisiones válidas en el Consejo Directivo._x000a_Inoperancia del Comité de Fomento Educativo (afecta la aprobación de capacitaciones)._x000a_Inhabilidad del Comité Disciplinario para tramitar y resolver procesos sancionatorios._x000a_Paralización de trámites institucionales clave (aprobaciones presupuestales, convenios, modificaciones, sanciones)._x000a_Pérdida de confianza institucional._x000a_Incumplimiento normativo, legal o estatutario._x000a_Hallazgos por entes de control o riesgos jurídicos en la validez de actos administrativos."/>
    <n v="2"/>
    <n v="5"/>
    <s v="Extrema"/>
    <s v="Documento normativo que establece los períodos y criterios para la elección de consejeros. Cronograma institucional de renovación de Consejeros."/>
    <s v="Son efectivos y están documentados "/>
    <s v="Fuerte"/>
    <n v="100"/>
    <n v="100"/>
    <s v="Fuerte"/>
    <s v="Directa"/>
    <s v="Directa"/>
    <n v="2"/>
    <n v="2"/>
    <n v="0"/>
    <n v="3"/>
    <n v="1"/>
    <n v="3"/>
    <s v="Moderada"/>
    <s v="Asumir o reducir el riesgo"/>
    <s v="Asumir el riesgo"/>
    <s v="Continuar con la aplicación de controles "/>
    <s v="Dirección Ejecutiva"/>
    <d v="2025-04-23T00:00:00"/>
    <d v="2025-12-31T00:00:00"/>
    <s v="Semestral "/>
    <s v="Indicador Gestión de expedientes de Consejeros"/>
    <s v="Cuadro de Mando Analista Administrativo"/>
    <s v="1. Suspender transitoriamente las sesiones ordinarias del Consejo Directivo y de los comités que requieran quórum con consejeros._x000a_2. Comunicar formalmente a la alta dirección y responsables de control interno la afectación operativa y legal._x000a_3. Emitir alerta institucional oficial sobre la imposibilidad de funcionamiento de los Comites y Consejo Directivo, dejando constancia por escrito._x000a_4. Analizar las causas del incumplimiento_x000a_5.  Se solicita  al responsable la  apertura de la acción de mejora _x000a_6. Seguimiento a las acciones definidas."/>
    <s v="NO"/>
    <s v="No aplica"/>
    <s v="No aplica"/>
  </r>
  <r>
    <m/>
    <x v="5"/>
    <m/>
    <s v="Gestión"/>
    <s v="Cumplimiento"/>
    <m/>
    <m/>
    <s v="Cambios en las normativas o en la estructura organizacional sin armonización. Desinterés, demoras o falta de candidatos propuestos por los sectores o entidades participantes. Procesos de designación no reglamentados"/>
    <m/>
    <m/>
    <m/>
    <m/>
    <s v="Vigilancia los períodos y estados de los nombramientos."/>
    <s v="Son efectivos y están documentados "/>
    <s v="Fuerte"/>
    <n v="100"/>
    <m/>
    <m/>
    <m/>
    <m/>
    <m/>
    <m/>
    <m/>
    <m/>
    <m/>
    <m/>
    <m/>
    <m/>
    <m/>
    <m/>
    <m/>
    <m/>
    <m/>
    <m/>
    <m/>
    <m/>
    <m/>
    <m/>
    <m/>
    <m/>
  </r>
  <r>
    <m/>
    <x v="8"/>
    <m/>
    <s v="Gestión"/>
    <s v="Cumplimiento"/>
    <m/>
    <m/>
    <s v="Falta de seguimiento institucional por parte del equipo directivo o jurídico."/>
    <m/>
    <m/>
    <m/>
    <m/>
    <s v="Comunicación a las entidades para el nombramiento de los Consejeros"/>
    <s v="Son efectivos y están documentados "/>
    <s v="Fuerte"/>
    <n v="100"/>
    <m/>
    <m/>
    <m/>
    <m/>
    <m/>
    <m/>
    <m/>
    <m/>
    <m/>
    <m/>
    <m/>
    <m/>
    <m/>
    <m/>
    <m/>
    <m/>
    <m/>
    <m/>
    <m/>
    <m/>
    <m/>
    <m/>
    <m/>
    <m/>
  </r>
  <r>
    <m/>
    <x v="9"/>
    <m/>
    <m/>
    <m/>
    <m/>
    <m/>
    <m/>
    <m/>
    <m/>
    <m/>
    <e v="#VALUE!"/>
    <m/>
    <m/>
    <s v="Vacía"/>
    <s v="Vacía"/>
    <e v="#DIV/0!"/>
    <e v="#DIV/0!"/>
    <m/>
    <m/>
    <e v="#DIV/0!"/>
    <e v="#DIV/0!"/>
    <e v="#DIV/0!"/>
    <e v="#DIV/0!"/>
    <e v="#DIV/0!"/>
    <e v="#DIV/0!"/>
    <e v="#DIV/0!"/>
    <e v="#DIV/0!"/>
    <m/>
    <m/>
    <m/>
    <m/>
    <m/>
    <m/>
    <m/>
    <m/>
    <m/>
    <m/>
    <m/>
    <m/>
  </r>
  <r>
    <m/>
    <x v="9"/>
    <m/>
    <m/>
    <m/>
    <m/>
    <m/>
    <m/>
    <m/>
    <m/>
    <m/>
    <m/>
    <m/>
    <m/>
    <s v="Vacía"/>
    <s v="Vacía"/>
    <m/>
    <m/>
    <m/>
    <m/>
    <m/>
    <m/>
    <m/>
    <m/>
    <m/>
    <m/>
    <m/>
    <m/>
    <m/>
    <m/>
    <m/>
    <m/>
    <m/>
    <m/>
    <m/>
    <m/>
    <m/>
    <m/>
    <m/>
    <m/>
  </r>
  <r>
    <m/>
    <x v="9"/>
    <m/>
    <m/>
    <m/>
    <m/>
    <m/>
    <m/>
    <m/>
    <m/>
    <m/>
    <m/>
    <m/>
    <m/>
    <s v="Vacía"/>
    <s v="Vacía"/>
    <m/>
    <m/>
    <m/>
    <m/>
    <m/>
    <m/>
    <m/>
    <m/>
    <m/>
    <m/>
    <m/>
    <m/>
    <m/>
    <m/>
    <m/>
    <m/>
    <m/>
    <m/>
    <m/>
    <m/>
    <m/>
    <m/>
    <m/>
    <m/>
  </r>
  <r>
    <m/>
    <x v="9"/>
    <m/>
    <m/>
    <m/>
    <m/>
    <m/>
    <m/>
    <m/>
    <m/>
    <m/>
    <e v="#VALUE!"/>
    <m/>
    <m/>
    <s v="Vacía"/>
    <s v="Vacía"/>
    <e v="#DIV/0!"/>
    <e v="#DIV/0!"/>
    <m/>
    <m/>
    <e v="#DIV/0!"/>
    <e v="#DIV/0!"/>
    <e v="#DIV/0!"/>
    <e v="#DIV/0!"/>
    <e v="#DIV/0!"/>
    <e v="#DIV/0!"/>
    <e v="#DIV/0!"/>
    <e v="#DIV/0!"/>
    <m/>
    <m/>
    <m/>
    <m/>
    <m/>
    <m/>
    <m/>
    <m/>
    <m/>
    <m/>
    <m/>
    <m/>
  </r>
  <r>
    <m/>
    <x v="9"/>
    <m/>
    <m/>
    <m/>
    <m/>
    <m/>
    <m/>
    <m/>
    <m/>
    <m/>
    <m/>
    <m/>
    <m/>
    <s v="Vacía"/>
    <s v="Vacía"/>
    <m/>
    <m/>
    <m/>
    <m/>
    <m/>
    <m/>
    <m/>
    <m/>
    <m/>
    <m/>
    <m/>
    <m/>
    <m/>
    <m/>
    <m/>
    <m/>
    <m/>
    <m/>
    <m/>
    <m/>
    <m/>
    <m/>
    <m/>
    <m/>
  </r>
  <r>
    <m/>
    <x v="9"/>
    <m/>
    <m/>
    <m/>
    <m/>
    <m/>
    <m/>
    <m/>
    <m/>
    <m/>
    <m/>
    <m/>
    <m/>
    <s v="Vacía"/>
    <s v="Vacía"/>
    <m/>
    <m/>
    <m/>
    <m/>
    <m/>
    <m/>
    <m/>
    <m/>
    <m/>
    <m/>
    <m/>
    <m/>
    <m/>
    <m/>
    <m/>
    <m/>
    <m/>
    <m/>
    <m/>
    <m/>
    <m/>
    <m/>
    <m/>
    <m/>
  </r>
  <r>
    <m/>
    <x v="9"/>
    <m/>
    <m/>
    <m/>
    <m/>
    <m/>
    <m/>
    <m/>
    <m/>
    <m/>
    <e v="#VALUE!"/>
    <m/>
    <m/>
    <s v="Vacía"/>
    <s v="Vacía"/>
    <e v="#DIV/0!"/>
    <e v="#DIV/0!"/>
    <m/>
    <m/>
    <e v="#DIV/0!"/>
    <e v="#DIV/0!"/>
    <e v="#DIV/0!"/>
    <e v="#DIV/0!"/>
    <e v="#DIV/0!"/>
    <e v="#DIV/0!"/>
    <e v="#DIV/0!"/>
    <e v="#DIV/0!"/>
    <m/>
    <m/>
    <m/>
    <m/>
    <m/>
    <m/>
    <m/>
    <m/>
    <m/>
    <m/>
    <m/>
    <m/>
  </r>
  <r>
    <m/>
    <x v="9"/>
    <m/>
    <m/>
    <m/>
    <m/>
    <m/>
    <m/>
    <m/>
    <m/>
    <m/>
    <m/>
    <m/>
    <m/>
    <s v="Vacía"/>
    <s v="Vacía"/>
    <m/>
    <m/>
    <m/>
    <m/>
    <m/>
    <m/>
    <m/>
    <m/>
    <m/>
    <m/>
    <m/>
    <m/>
    <m/>
    <m/>
    <m/>
    <m/>
    <m/>
    <m/>
    <m/>
    <m/>
    <m/>
    <m/>
    <m/>
    <m/>
  </r>
  <r>
    <m/>
    <x v="9"/>
    <m/>
    <m/>
    <m/>
    <m/>
    <m/>
    <m/>
    <m/>
    <m/>
    <m/>
    <m/>
    <m/>
    <m/>
    <s v="Vacía"/>
    <s v="Vacía"/>
    <m/>
    <m/>
    <m/>
    <m/>
    <m/>
    <m/>
    <m/>
    <m/>
    <m/>
    <m/>
    <m/>
    <m/>
    <m/>
    <m/>
    <m/>
    <m/>
    <m/>
    <m/>
    <m/>
    <m/>
    <m/>
    <m/>
    <m/>
    <m/>
  </r>
  <r>
    <m/>
    <x v="9"/>
    <m/>
    <m/>
    <m/>
    <m/>
    <m/>
    <m/>
    <m/>
    <m/>
    <m/>
    <e v="#VALUE!"/>
    <m/>
    <m/>
    <s v="Vacía"/>
    <s v="Vacía"/>
    <e v="#DIV/0!"/>
    <e v="#DIV/0!"/>
    <m/>
    <m/>
    <e v="#DIV/0!"/>
    <e v="#DIV/0!"/>
    <e v="#DIV/0!"/>
    <e v="#DIV/0!"/>
    <e v="#DIV/0!"/>
    <e v="#DIV/0!"/>
    <e v="#DIV/0!"/>
    <e v="#DIV/0!"/>
    <m/>
    <m/>
    <m/>
    <m/>
    <m/>
    <m/>
    <m/>
    <m/>
    <m/>
    <m/>
    <m/>
    <m/>
  </r>
  <r>
    <m/>
    <x v="9"/>
    <m/>
    <m/>
    <m/>
    <m/>
    <m/>
    <m/>
    <m/>
    <m/>
    <m/>
    <m/>
    <m/>
    <m/>
    <s v="Vacía"/>
    <s v="Vacía"/>
    <m/>
    <m/>
    <m/>
    <m/>
    <m/>
    <m/>
    <m/>
    <m/>
    <m/>
    <m/>
    <m/>
    <m/>
    <m/>
    <m/>
    <m/>
    <m/>
    <m/>
    <m/>
    <m/>
    <m/>
    <m/>
    <m/>
    <m/>
    <m/>
  </r>
  <r>
    <m/>
    <x v="9"/>
    <m/>
    <m/>
    <m/>
    <m/>
    <m/>
    <m/>
    <m/>
    <m/>
    <m/>
    <m/>
    <m/>
    <m/>
    <s v="Vacía"/>
    <s v="Vacía"/>
    <m/>
    <m/>
    <m/>
    <m/>
    <m/>
    <m/>
    <m/>
    <m/>
    <m/>
    <m/>
    <m/>
    <m/>
    <m/>
    <m/>
    <m/>
    <m/>
    <m/>
    <m/>
    <m/>
    <m/>
    <m/>
    <m/>
    <m/>
    <m/>
  </r>
  <r>
    <m/>
    <x v="9"/>
    <m/>
    <m/>
    <m/>
    <m/>
    <m/>
    <m/>
    <m/>
    <m/>
    <m/>
    <e v="#VALUE!"/>
    <m/>
    <m/>
    <s v="Vacía"/>
    <s v="Vacía"/>
    <e v="#DIV/0!"/>
    <e v="#DIV/0!"/>
    <m/>
    <m/>
    <e v="#DIV/0!"/>
    <e v="#DIV/0!"/>
    <e v="#DIV/0!"/>
    <e v="#DIV/0!"/>
    <e v="#DIV/0!"/>
    <e v="#DIV/0!"/>
    <e v="#DIV/0!"/>
    <e v="#DIV/0!"/>
    <m/>
    <m/>
    <m/>
    <m/>
    <m/>
    <m/>
    <m/>
    <m/>
    <m/>
    <m/>
    <m/>
    <m/>
  </r>
  <r>
    <m/>
    <x v="9"/>
    <m/>
    <m/>
    <m/>
    <m/>
    <m/>
    <m/>
    <m/>
    <m/>
    <m/>
    <m/>
    <m/>
    <m/>
    <s v="Vacía"/>
    <s v="Vacía"/>
    <m/>
    <m/>
    <m/>
    <m/>
    <m/>
    <m/>
    <m/>
    <m/>
    <m/>
    <m/>
    <m/>
    <m/>
    <m/>
    <m/>
    <m/>
    <m/>
    <m/>
    <m/>
    <m/>
    <m/>
    <m/>
    <m/>
    <m/>
    <m/>
  </r>
  <r>
    <m/>
    <x v="9"/>
    <m/>
    <m/>
    <m/>
    <m/>
    <m/>
    <m/>
    <m/>
    <m/>
    <m/>
    <m/>
    <m/>
    <m/>
    <s v="Vacía"/>
    <s v="Vacía"/>
    <m/>
    <m/>
    <m/>
    <m/>
    <m/>
    <m/>
    <m/>
    <m/>
    <m/>
    <m/>
    <m/>
    <m/>
    <m/>
    <m/>
    <m/>
    <m/>
    <m/>
    <m/>
    <m/>
    <m/>
    <m/>
    <m/>
    <m/>
    <m/>
  </r>
  <r>
    <m/>
    <x v="9"/>
    <m/>
    <m/>
    <m/>
    <m/>
    <m/>
    <m/>
    <m/>
    <m/>
    <m/>
    <e v="#VALUE!"/>
    <m/>
    <m/>
    <s v="Vacía"/>
    <s v="Vacía"/>
    <e v="#DIV/0!"/>
    <e v="#DIV/0!"/>
    <m/>
    <m/>
    <e v="#DIV/0!"/>
    <e v="#DIV/0!"/>
    <e v="#DIV/0!"/>
    <e v="#DIV/0!"/>
    <e v="#DIV/0!"/>
    <e v="#DIV/0!"/>
    <e v="#DIV/0!"/>
    <e v="#DIV/0!"/>
    <m/>
    <m/>
    <m/>
    <m/>
    <m/>
    <m/>
    <m/>
    <m/>
    <m/>
    <m/>
    <m/>
    <m/>
  </r>
  <r>
    <m/>
    <x v="9"/>
    <m/>
    <m/>
    <m/>
    <m/>
    <m/>
    <m/>
    <m/>
    <m/>
    <m/>
    <m/>
    <m/>
    <m/>
    <s v="Vacía"/>
    <s v="Vacía"/>
    <m/>
    <m/>
    <m/>
    <m/>
    <m/>
    <m/>
    <m/>
    <m/>
    <m/>
    <m/>
    <m/>
    <m/>
    <m/>
    <m/>
    <m/>
    <m/>
    <m/>
    <m/>
    <m/>
    <m/>
    <m/>
    <m/>
    <m/>
    <m/>
  </r>
  <r>
    <m/>
    <x v="9"/>
    <m/>
    <m/>
    <m/>
    <m/>
    <m/>
    <m/>
    <m/>
    <m/>
    <m/>
    <m/>
    <m/>
    <m/>
    <s v="Vacía"/>
    <s v="Vacía"/>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9">
  <r>
    <n v="1"/>
    <x v="0"/>
    <s v="Incumplimiento de los objetivos de la Planeación estratégica y las metas establecidas"/>
    <s v="Gestión"/>
    <s v="Estratégico"/>
    <s v="No aplica"/>
    <s v="No aplica "/>
    <s v="No existe un diagnostico actualizado o asertivo de la situación de la empresa"/>
    <s v="Reproceso en la formulación de planes, políticas y proyectos, incumplimiento de los objetivos estratégicos.                          _x000a_Omisión de necesidades y problemáticas de algunas dependencias.                        _x000a_Sanciones por incumplimiento legal.                      _x000a_Demoras en la formulación de los lineamientos, políticas y/o estrategias       _x000a_Deterioro de la imagen  institucional"/>
    <n v="1"/>
    <n v="4"/>
    <s v="Alta"/>
    <s v="Se realiza el Análisis del contexto a través del DOFA, se tiene implementado el Cuadro de Mando integral a nivel corporativo, por cada proceso y cargo. "/>
    <s v="Son efectivos y están documentados "/>
    <s v="Fuerte"/>
    <n v="100"/>
    <n v="100"/>
    <s v="Fuerte"/>
    <s v="Directa"/>
    <s v="Directa"/>
    <n v="2"/>
    <n v="2"/>
    <n v="-1"/>
    <n v="2"/>
    <n v="1"/>
    <n v="2"/>
    <s v="Baja"/>
    <s v="Asumir el riesgo"/>
    <s v="Reducir el riesgo"/>
    <s v="1.Reunión mensual de Seguimiento (Comité Directivo) para verificar estado de avance para el cumplimiento de los objetivos y desplegar las acciones  necesarias con respecto al análisis de tendencia de los indicadores. _x000a_2. Implementación metodología Balance scorecard a nivel de cada cargo_x000a_Continuar aplicando los controles"/>
    <s v="Director Ejecutivo"/>
    <d v="2025-01-08T00:00:00"/>
    <d v="2025-12-31T00:00:00"/>
    <s v="Mensual"/>
    <s v="Todos los indicadores establecidos en el Cuadro de Mando Corporativo ( Con los resultados Anuales)"/>
    <s v="Cuadro de Mando Corporativo"/>
    <s v="1. Analizar las causas del incumplimiento_x000a_2. Se solicita al responsable la apertura de la acción de mejora_x000a_3. Seguimiento a las acciones definidas._x000a_4. En caso de requerimientos de Entes de control, se prepara la respuesta correspondiente."/>
    <x v="0"/>
    <s v="No aplica"/>
    <s v="No aplica"/>
  </r>
  <r>
    <m/>
    <x v="0"/>
    <m/>
    <s v="Gestión"/>
    <s v="Estratégico"/>
    <m/>
    <m/>
    <s v="Debilidad en los mecanismos para la alineación y control de las actividades y compromisos. _x000a_Cambios en los Consejeros que no permitan continuidad en los objetivos, procesos, proyectos, programas. "/>
    <m/>
    <m/>
    <m/>
    <m/>
    <s v="Se realiza comité directivo en el cual se verifica el cumplimiento de objetivos y estrategias. Se tiene implementada la metodología de Cuadro de Mando Integral para dar alineación,  seguimiento y control a las actividades para el cumplimiento de los objetivos, así como el resultado de los indicadores.  "/>
    <s v="Son efectivos y están documentados "/>
    <s v="Fuerte"/>
    <n v="100"/>
    <m/>
    <m/>
    <m/>
    <m/>
    <m/>
    <m/>
    <m/>
    <m/>
    <m/>
    <m/>
    <m/>
    <m/>
    <m/>
    <m/>
    <m/>
    <m/>
    <m/>
    <m/>
    <m/>
    <m/>
    <m/>
    <x v="1"/>
    <m/>
    <m/>
  </r>
  <r>
    <m/>
    <x v="0"/>
    <m/>
    <s v="Gestión"/>
    <s v="Estratégico"/>
    <m/>
    <m/>
    <s v="Inexactitud en la formulación de planes, programas y/o  proyectos asociados a la planeación estratégica "/>
    <m/>
    <m/>
    <m/>
    <m/>
    <s v="Se tiene implementado el procedimiento, guía y formatos de  proyectos, para llevar a cabo su formulación y seguimiento.  Se cuenta con la herramienta de Cuadro de Mando - en el componente de estrategias en el cual se tiene el despliegue del plan de acción para el cumplimiento de los objetivos. "/>
    <s v="Son efectivos y están documentados "/>
    <s v="Fuerte"/>
    <n v="100"/>
    <m/>
    <m/>
    <m/>
    <m/>
    <m/>
    <m/>
    <m/>
    <m/>
    <m/>
    <m/>
    <m/>
    <m/>
    <m/>
    <m/>
    <m/>
    <m/>
    <m/>
    <m/>
    <m/>
    <m/>
    <m/>
    <x v="1"/>
    <m/>
    <m/>
  </r>
  <r>
    <n v="2"/>
    <x v="0"/>
    <s v="Inadecuada gestión de procesos y prestación de los servicios "/>
    <s v="Gestión"/>
    <s v="Estratégico"/>
    <s v="No aplica"/>
    <s v="No aplica "/>
    <s v="Falta de claridad en el nivel de responsabilidad y autoridad"/>
    <s v="Pérdida de la imagen institucional_x000a_Reprocesos en la ejecución de la gestión_x000a_Uso ineficiente de recursos_x000a_Desgaste administrativo"/>
    <n v="1"/>
    <n v="3"/>
    <s v="Moderada"/>
    <s v="Se tiene documentado el organigrama y el manual de funciones con las responsabilidades y autoridades. Se entrega a cada funcionario "/>
    <s v="Son efectivos y están documentados "/>
    <s v="Fuerte"/>
    <n v="100"/>
    <n v="100"/>
    <s v="Fuerte"/>
    <s v="Directa"/>
    <s v="Directa"/>
    <n v="2"/>
    <n v="2"/>
    <n v="-1"/>
    <n v="1"/>
    <n v="1"/>
    <n v="1"/>
    <s v="Baja"/>
    <s v="Asumir el riesgo"/>
    <s v="Asumir el riesgo"/>
    <s v="1.Estrategias para mejorar la atencion a los clientes o usuarios._x000a_2. Capacitación a técnicos de experiencia al cliente con relación a atención y servicio al cliente._x000a_3. Formación especializada en Servicio al cliente y manejo de clientes difíciles._x000a_4. Fortalecimiento al seguimiento y control de los procesos e implementacion del programa de auditorias._x000a_5. Acompañamiento por parte de planeacion a las reuniones de procesos con el fin de identificar cambios, oportunidades y revisar indicadores._x000a_6.Fortalecimiento de los procesos administrativos e interacciones con la seccional santander._x000a_7.Implementación metodología Balance scorecard a nivel de cada cargo_x000a__x000a_Continuar aplicando los controles"/>
    <s v="Profesional Direccion Ejecutiva"/>
    <d v="2025-01-08T00:00:00"/>
    <d v="2025-12-31T00:00:00"/>
    <s v="Mensual"/>
    <s v="Todos los indicadores establecidos en el Cuadro de Mando Corporativo ( Con los resultados Anuales)"/>
    <s v="Cuadro de Mando Corporativo"/>
    <s v="1. Analizar las causas del incumplimiento_x000a_2. Se solicita al responsable la apertura de la acción de mejora_x000a_3. Seguimiento a las acciones definidas._x000a_"/>
    <x v="0"/>
    <s v="No aplica"/>
    <s v="No aplica"/>
  </r>
  <r>
    <m/>
    <x v="0"/>
    <m/>
    <s v="Gestión"/>
    <s v="Estratégico"/>
    <m/>
    <m/>
    <s v="Falta de lineamientos/requisitos  claros"/>
    <m/>
    <m/>
    <m/>
    <m/>
    <s v="Se definen los lineamientos a través  de los procesos en los procedimientos, políticas, planes, manuales y demás documentos del SIG.  En caso de cambios en los lineamientos se deben actualizar los documentos esto se evidencia en el  control de cambios y nueva versión del documento. En el caso de no cumplir con los lineamientos, se documenta una salida no conforme o se genera una acción correctiva o de mejora."/>
    <s v="Son efectivos y están documentados "/>
    <s v="Fuerte"/>
    <n v="100"/>
    <m/>
    <m/>
    <m/>
    <m/>
    <m/>
    <m/>
    <m/>
    <m/>
    <m/>
    <m/>
    <m/>
    <m/>
    <m/>
    <m/>
    <m/>
    <m/>
    <m/>
    <m/>
    <m/>
    <m/>
    <m/>
    <x v="1"/>
    <m/>
    <m/>
  </r>
  <r>
    <m/>
    <x v="0"/>
    <m/>
    <s v="Gestión"/>
    <s v="Estratégico"/>
    <m/>
    <m/>
    <m/>
    <m/>
    <m/>
    <m/>
    <m/>
    <s v="Realización de auditorias internas a los procesos "/>
    <s v="Son efectivos y están documentados "/>
    <s v="Fuerte"/>
    <n v="100"/>
    <m/>
    <m/>
    <m/>
    <m/>
    <m/>
    <m/>
    <m/>
    <m/>
    <m/>
    <m/>
    <m/>
    <m/>
    <m/>
    <m/>
    <m/>
    <m/>
    <m/>
    <m/>
    <m/>
    <m/>
    <m/>
    <x v="1"/>
    <m/>
    <m/>
  </r>
  <r>
    <m/>
    <x v="0"/>
    <m/>
    <s v="Gestión"/>
    <s v="Estratégico"/>
    <m/>
    <m/>
    <s v=" Comunicación deficiente y desarticulada"/>
    <m/>
    <m/>
    <m/>
    <m/>
    <s v="En los documentos del SIG, se encuentran las comunicaciones requeridas, (que comunica, como, cuando); se cuenta con un plan de comunicaciones. Se realiza una reunión mensual Comité Directivo para articular a todos los procesos y comunicar lineamientos."/>
    <s v="Son efectivos y están documentados "/>
    <s v="Fuerte"/>
    <n v="100"/>
    <m/>
    <m/>
    <m/>
    <m/>
    <m/>
    <m/>
    <m/>
    <m/>
    <m/>
    <m/>
    <m/>
    <m/>
    <m/>
    <m/>
    <m/>
    <m/>
    <m/>
    <m/>
    <m/>
    <m/>
    <m/>
    <x v="1"/>
    <m/>
    <m/>
  </r>
  <r>
    <n v="3"/>
    <x v="0"/>
    <s v="Incumplimiento en las funciones públicas"/>
    <s v="Gestión"/>
    <s v="Cumplimiento"/>
    <s v="No aplica"/>
    <s v="No aplica"/>
    <s v="Desarticulación entre los objetivos de los procesos y los objetivos estratégicos por el incumplimiento o falta de interiorización del contexto institucional. _x000a__x000a_Falta de organización en los procesos y asignación de responsabilidades para el cumplimento de las funciones publicas. "/>
    <s v="Sanciones, multas o investigaciones disciplinarias, penales o fiscales por parte de organismos de control y vigilancia.  "/>
    <n v="2"/>
    <n v="4"/>
    <s v="Alta"/>
    <s v="Se formularon objetivos estratégicos asociados a cada función publica atribuidas al CONTE_x000a__x000a_Se definieron indicadores de seguimiento y medición para los objetivos asociados a las funciones publicas, así como las estrategias que permitan dar cumplimiento al objetivo y se establece la información documentada de los procesos misionales: Producción de matrículas, Procesos disciplinarios y fomento educativo.  "/>
    <s v="Son efectivos y están documentados "/>
    <s v="Fuerte"/>
    <n v="100"/>
    <n v="100"/>
    <s v="Fuerte"/>
    <s v="Directa"/>
    <s v="Directa"/>
    <n v="2"/>
    <n v="2"/>
    <n v="0"/>
    <n v="2"/>
    <n v="1"/>
    <n v="2"/>
    <s v="Baja"/>
    <s v="Asumir el riesgo"/>
    <s v="Reducir el riesgo"/>
    <s v="Seguimiento y control a las estrategias incluidas en el cumplimiento de los objetivos del 1 al 4 los cuales estan relacionados con el cumplimiento de las funciones publicas._x000a_"/>
    <s v="Dirección Ejecutiva"/>
    <d v="2025-01-08T00:00:00"/>
    <d v="2025-12-31T00:00:00"/>
    <s v="Mensual"/>
    <s v="Indicadores de los Objetivos estratégicos 1,2,3 y 4  asi como el seguimiento a sus estrategias (con los resultados anuales)"/>
    <s v="Cuadro de Mando Corporativo"/>
    <s v="1. Analizar las causas del incumplimiento_x000a_2. Se solicita al responsable la apertura de la acción de mejora_x000a_3. Seguimiento a las acciones definidas._x000a_4. En caso de requerimientos de Entes de control, se prepara la respuesta correspondiente."/>
    <x v="0"/>
    <s v="No aplica"/>
    <s v="No aplica"/>
  </r>
  <r>
    <m/>
    <x v="0"/>
    <m/>
    <s v="Gestión"/>
    <s v="Cumplimiento"/>
    <m/>
    <m/>
    <s v="Falta de seguimiento a procesos de certificación, vigilancia o control._x000a__x000a_Presiones externas o conflictos de interés con gremios o actores del sector eléctrico._x000a__x000a_Débil cultura de cumplimiento y rendición de cuentas."/>
    <m/>
    <m/>
    <m/>
    <m/>
    <s v="Se cuenta con el programa de tranparencia empresacial, el codigo de etica y buen gobierno corporativo, las auditorias internas e implementacion del sistema integrado de gestion. "/>
    <s v="Son efectivos y están documentados "/>
    <s v="Fuerte"/>
    <n v="100"/>
    <m/>
    <m/>
    <m/>
    <m/>
    <m/>
    <m/>
    <m/>
    <m/>
    <m/>
    <m/>
    <m/>
    <m/>
    <m/>
    <m/>
    <m/>
    <m/>
    <m/>
    <m/>
    <m/>
    <m/>
    <m/>
    <x v="1"/>
    <m/>
    <m/>
  </r>
  <r>
    <n v="4"/>
    <x v="0"/>
    <s v="Información inoportuna, incorrecta, incompleta o inadecuada _x000a_(comunicaciones)"/>
    <s v="Gestión"/>
    <s v="Información "/>
    <s v="No aplica"/>
    <s v="No aplica"/>
    <s v="Falta de seguimiento de la producción comunicativa, desarticulación con las áreas que publican información, insuficiencia de insumos requeridos para la divulgación de la información, incumplimiento de la Política de Protección de Datos Personales por parte de los procesos solicitantes o del Creativo de Comunicaciones."/>
    <s v="Pérdida de la imagen institucional_x000a_Reprocesos en la ejecución de la gestión_x000a_Uso ineficiente de recursos_x000a_Desgaste administrativo"/>
    <n v="1"/>
    <n v="3"/>
    <s v="Moderada"/>
    <s v="Se cuenta con el Plan de Comunicaciones , Manual de marca., procedimiento generacion de piezas graficas y/o publicaciones, politica uso de marca contratos con terceros, asi como con la política de tratamiento de datos y autorización de uso de datos personales. _x000a_  "/>
    <s v="Son efectivos y están documentados "/>
    <s v="Fuerte"/>
    <n v="100"/>
    <n v="100"/>
    <s v="Fuerte"/>
    <s v="Directa"/>
    <s v="Directa"/>
    <n v="2"/>
    <n v="2"/>
    <n v="-1"/>
    <n v="1"/>
    <n v="1"/>
    <n v="1"/>
    <s v="Baja"/>
    <s v="Asumir el riesgo"/>
    <s v="Asumir el riesgo"/>
    <s v="Seguir aplicando los controles"/>
    <s v="Creativo de Comunicaciones"/>
    <d v="2025-01-08T00:00:00"/>
    <d v="2025-12-31T00:00:00"/>
    <s v="Mensual"/>
    <s v="Indicadores del cargo - Creativo de comunicaciones. "/>
    <s v="Cuadro de mando"/>
    <s v="1. Analizar las causas del incumplimiento_x000a_2. Se solicita al responsable la apertura de la acción de mejora_x000a_3. Seguimiento a las acciones definidas."/>
    <x v="0"/>
    <s v="No aplica"/>
    <s v="No aplica"/>
  </r>
  <r>
    <n v="5"/>
    <x v="0"/>
    <s v="Incumplimiento en los objetivos de los proyectos "/>
    <s v="Gestión"/>
    <s v="Estratégico"/>
    <s v="No aplica"/>
    <s v="No aplica"/>
    <s v="Causas relacionados con la parte Técnica: Problemas relacionados con la Tecnología, fallos en el diseño, falta de conocimientos Técnicos o la integración de sistemas. _x000a_Causas relacionados con la parte de Recursos Humanos: Falta de personal capacitado, perdida de miembros clave  del equipo, conflictos o falta de comunicación efectiva. "/>
    <s v="Retrasos en el cronograma_x000a_Aumento de costos _x000a_Perdida de Calidad_x000a_Pérdida de la imagen institucional_x000a_Impacto negativo en la satisfacción de las partes interesadas_x000a_Cancelación del proyecto o impacto en la viabilidad del proyecto. _x000a_Impactos ambientales y sociales_x000a_Sanciones regulatorias_x000a_Perdidas Financieras_x000a_Afectaciones en el ingreso y crecimiento de la empresa_x000a__x000a_"/>
    <n v="2"/>
    <n v="3"/>
    <s v="Moderada"/>
    <s v="Procedimiento y formatos de Gestión de proyectos. _x000a__x000a_Guía metodológica para la presentación de proyectos"/>
    <s v="Son efectivos y están documentados "/>
    <s v="Fuerte"/>
    <n v="100"/>
    <n v="100"/>
    <s v="Fuerte"/>
    <s v="Directa"/>
    <s v="No disminuye"/>
    <n v="2"/>
    <n v="0"/>
    <n v="0"/>
    <n v="3"/>
    <n v="1"/>
    <n v="3"/>
    <s v="Moderada"/>
    <s v="Asumir o reducir el riesgo"/>
    <s v="Reducir el riesgo"/>
    <s v="1. Control de los proyectos desde la planeación estratégica. _x000a_2. seguimiento al estado de los proyectos por parte de la Dirección Ejecutiva.  _x000a_3. Acompañamiento a los proyectos por parte de un Especialista en proyectos. _x000a_4. Socialización y fortalecimiento de la aplicación del procedimiento de proyectos. "/>
    <s v="Profesional Gestion de proyectos. "/>
    <d v="2025-01-08T00:00:00"/>
    <d v="2025-12-31T00:00:00"/>
    <s v="Mensual"/>
    <s v="Cumplimiento plan de trabajo de los proyectos"/>
    <s v="Cuadro de Mando Corporativo"/>
    <s v="1. Analizar las causas del incumplimiento_x000a_2. Se solicita al responsable la apertura de la acción de mejora_x000a_3. Seguimiento a las acciones definidas._x000a_4. En caso de requerimientos de Entes de control o partes interesadas, se prepara la respuesta correspondiente."/>
    <x v="0"/>
    <s v="No aplica"/>
    <s v="No aplica"/>
  </r>
  <r>
    <m/>
    <x v="0"/>
    <m/>
    <s v="Gestión"/>
    <s v="Estratégico"/>
    <m/>
    <m/>
    <s v="Problemas relacionados con la parte Financiera: Presupuesto insuficiente, cambios en el costo de los recursos, errores en la estimación de costos, fluctuaciones económicas. _x000a_Causas relacionadas con el cronograma: Retrasos en la entrega, dependencia de tareas criticas, problemas para coordinar con proveedores. _x000a_Causas relacionadas con el aspecto legal: Cumplimiento normativo, cambios en las leyes o regulaciones, problemas con contratos o propiedades. "/>
    <m/>
    <m/>
    <m/>
    <m/>
    <s v="Asignacion de un grupo interdisciplinario para el desarrollo de los proyectos. _x000a__x000a_Estudio de factibilidad tecnica y financiera previo. _x000a__x000a_Realización de auditorias internas. _x000a__x000a_Planeación y seguimiento integral a los proyectos"/>
    <s v="Son efectivos y están documentados "/>
    <s v="Fuerte"/>
    <n v="100"/>
    <m/>
    <m/>
    <m/>
    <m/>
    <m/>
    <m/>
    <m/>
    <m/>
    <m/>
    <m/>
    <m/>
    <m/>
    <m/>
    <m/>
    <m/>
    <m/>
    <m/>
    <m/>
    <m/>
    <m/>
    <m/>
    <x v="1"/>
    <m/>
    <m/>
  </r>
  <r>
    <n v="6"/>
    <x v="0"/>
    <s v="Aprobar y ejecutar un presupuesto que no cubra las necesidades de toda la vigencia fiscal. "/>
    <s v="Gestión"/>
    <s v="Estratégico"/>
    <s v="No aplica"/>
    <s v="No aplica "/>
    <s v=" Deficiencia en la programación y proyección de las necesidades e inversiones._x000a_Falta de generación de presupuesto a través de grupo interdisciplinario para cubrir todas las necesidades. "/>
    <s v="Recorte de presupuesto para las vigencias siguientes en cada proceso_x000a_Incumplimiento de los objetivos institucionales. _x000a_Incumplimiento de metas e indicadores, proyectos o programas "/>
    <n v="1"/>
    <n v="3"/>
    <s v="Moderada"/>
    <s v="Se realiza una planeación de los recursos por cada proceso para la siguiente vigencia, se realiza seguimiento y control del presupuesto aprobado por medio de herramienta tecnologica (modulo de presupuesto), asi mismo se cuenta con procedimiento de presupuesto. "/>
    <s v="Son efectivos y están documentados "/>
    <s v="Fuerte"/>
    <n v="100"/>
    <n v="100"/>
    <s v="Fuerte"/>
    <s v="Directa"/>
    <s v="Directa"/>
    <n v="2"/>
    <n v="2"/>
    <n v="-1"/>
    <n v="1"/>
    <n v="1"/>
    <n v="1"/>
    <s v="Baja"/>
    <s v="Asumir el riesgo"/>
    <s v="Reducir el riesgo"/>
    <s v="1. Definición de Procedimiento y lineamientos para la proyección del  presupuesto de la entidad. _x000a_2. Estructurar seguimiento y control  a las Cuentas Contables y Presupuestales que afectan el Ingreso, Gasto y Costo, (control, ejecución y responsabilidad del rubro por cada responsable de proceso)."/>
    <s v="Profesional Financiero-Dirección Ejecutiva"/>
    <d v="2025-01-08T00:00:00"/>
    <d v="2025-12-31T00:00:00"/>
    <s v="Bimestral "/>
    <s v="Indicador ejecucion presupuestal"/>
    <s v="Cuadro de Mando Corporativo"/>
    <s v="1. Analizar las causas del incumplimiento_x000a_2.Documentar  la acción de mejora, definición de alternativas de endeudamiento u obtención de recursos._x000a_3. Seguimiento a las acciones definidas._x000a_4. En caso de requerimientos de Entes de control, se prepara la respuesta correspondiente."/>
    <x v="0"/>
    <s v="No aplica"/>
    <s v="No aplica"/>
  </r>
  <r>
    <m/>
    <x v="1"/>
    <m/>
    <s v="Gestión"/>
    <s v="Estratégico"/>
    <m/>
    <m/>
    <m/>
    <m/>
    <m/>
    <m/>
    <m/>
    <s v="Se tiene la planeación estratégica en la cual se verifican los recursos necesarios para la ejecución de los objetivos/planes/programas y proyectos. Auditorias por parte de la revisoria fiscal. _x000a_Se revisa las necesidades de cada proceso en el presupuesto de gastos  y se realiza control bimestral a la ejecución de los mismos, informando el estado del presupuesto y alinear el presupuesto con el plan anual de compras - PAC"/>
    <s v="Son efectivos y están documentados "/>
    <s v="Fuerte"/>
    <n v="100"/>
    <m/>
    <m/>
    <m/>
    <m/>
    <m/>
    <m/>
    <m/>
    <m/>
    <m/>
    <m/>
    <m/>
    <m/>
    <m/>
    <m/>
    <m/>
    <m/>
    <m/>
    <m/>
    <m/>
    <m/>
    <m/>
    <x v="1"/>
    <m/>
    <m/>
  </r>
  <r>
    <n v="7"/>
    <x v="0"/>
    <s v="Inoportunidad en la publicicacion o presentacion de informes de gestion, revisión por la dirección e informes de ley. "/>
    <s v="Gestión"/>
    <s v="Estratégico"/>
    <s v="No aplica"/>
    <s v="No aplica "/>
    <s v="Inoportunidad en el reporte de la información para el seguimiento._x000a__x000a_Fallas en la implementacion del sistema integrado de gestion _x000a__x000a_Falta de cultura institucional orientada a la planificación, evaluación y mejora continua."/>
    <s v="Omisión de necesidades y problemáticas de algunas dependencias.                      _x000a_Sanciones por incumplimiento legal. _x000a_Deterioro de la imagen  institucional"/>
    <n v="1"/>
    <n v="3"/>
    <s v="Moderada"/>
    <s v="Recolectar y revisar el informa de gestion de cada uno de los procesos._x000a__x000a_Control a la presentacion de informes por parte de planeación"/>
    <s v="Son efectivos y están documentados "/>
    <s v="Fuerte"/>
    <n v="100"/>
    <n v="100"/>
    <s v="Fuerte"/>
    <s v="Directa"/>
    <s v="Directa"/>
    <n v="2"/>
    <n v="2"/>
    <n v="-1"/>
    <n v="1"/>
    <n v="1"/>
    <n v="1"/>
    <s v="Baja"/>
    <s v="Asumir el riesgo"/>
    <s v="Asumir el riesgo"/>
    <s v="1. Preparar formato para presentación de informe de gestión por parte de cada proceso._x000a_2. Establecer cronograma de presentación de informes a entes de control y partes interesadas y realizar seguimiento y control a la ejecución del mismo.  _x000a_Continuar con la aplicación de controles "/>
    <s v="Profesional Dirección Ejecutiva_x000a__x000a_Analista de planeacion"/>
    <d v="2025-01-08T00:00:00"/>
    <d v="2025-12-31T00:00:00"/>
    <s v="Semestral "/>
    <s v="Cronograma de presentacion de informes."/>
    <s v="Carpeta compartida de control y mejora continua. "/>
    <s v="1. Analizar las causas del incumplimiento_x000a_2. Se solicita  a la Dirección Ejecutiva la apertura de la acción de mejora_x000a_3. Seguimiento a las acciones definidas._x000a_4. En caso de requerimientos de Entes de control, se prepara la respuesta correspondiente."/>
    <x v="0"/>
    <s v="No aplica"/>
    <s v="No aplica"/>
  </r>
  <r>
    <m/>
    <x v="0"/>
    <m/>
    <s v="Gestión"/>
    <s v="Estratégico"/>
    <m/>
    <m/>
    <s v=" Falta de compromiso por parte de los lideres de los procesos. _x000a__x000a_Falta de seguimiento y control a la ejecucion de los informes._x000a__x000a_Ausencia de un cronograma oficial y compartido para la recolección, consolidación y publicación de la información del SIG._x000a__x000a_Desarticulación entre los procesos responsables de generar y consolidar los datos estratégicos."/>
    <m/>
    <m/>
    <m/>
    <m/>
    <s v="Planificar y solicitar los documentos pertinentes para la revision por la direccion. "/>
    <s v="Son efectivos y están documentados "/>
    <s v="Fuerte"/>
    <n v="100"/>
    <m/>
    <m/>
    <m/>
    <m/>
    <m/>
    <m/>
    <m/>
    <m/>
    <m/>
    <m/>
    <m/>
    <m/>
    <m/>
    <m/>
    <m/>
    <m/>
    <m/>
    <m/>
    <m/>
    <m/>
    <m/>
    <x v="1"/>
    <m/>
    <m/>
  </r>
  <r>
    <n v="8"/>
    <x v="2"/>
    <s v="Incorrecta evaluación de cumplimiento de los procesos  de acuerdo con los requisitos aplicables_x000a_(auditorias internas)"/>
    <s v="Gestión"/>
    <s v="Estratégico"/>
    <s v="No aplica"/>
    <s v="No aplica "/>
    <s v="Limitación en la información, Declarar hallazgos sin evidencias o por fallas en la interpretación de los requisitos debido a desconocimiento de los requisitos aplicables y el contexto institucional."/>
    <s v="Pérdida de eficiencia y cumplimiento  en los procesos, materialización de riesgos e incumplimiento de los requisitos"/>
    <n v="2"/>
    <n v="3"/>
    <s v="Moderada"/>
    <s v=" Se tiene una reunión de cierre  por cada  auditoria interna en el cual el auditado revisa los hallazgos.  Se cuenta con el procedimiento de Auditoria Interna y  Guía para el ejercicio de la auditoria interna y normas de ética y profesionalidad. "/>
    <s v="Son efectivos y están documentados "/>
    <s v="Fuerte"/>
    <n v="100"/>
    <n v="100"/>
    <s v="Fuerte"/>
    <s v="Directa"/>
    <s v="No disminuye"/>
    <n v="2"/>
    <n v="0"/>
    <n v="0"/>
    <n v="3"/>
    <n v="1"/>
    <n v="3"/>
    <s v="Moderada"/>
    <s v="Asumir o reducir el riesgo"/>
    <s v="Reducir el riesgo"/>
    <s v="1.El Asesor del SIG acompaña las auditorias internas y la redacción de informes de auditoria._x000a_2. Para el proceso de Tecnología se realizará el acompañamiento por un experto técnico con formación en Ingeniería de Sistemas._x000a_3. Para Procesos disciplinarios se cuenta con experto técnico con formación en derecho. _x000a_Continuar aplicando los controles "/>
    <s v="Profesional de Auditoria Interna"/>
    <d v="2025-01-08T00:00:00"/>
    <d v="2025-12-31T00:00:00"/>
    <s v="Trimestral"/>
    <s v=" Indicador de ejecución de auditorias "/>
    <s v="Cuadro de Mando del proceso Control y Mejora Continua"/>
    <s v="1. Analizar las causas del incumplimiento_x000a_2. Se solicita  al responsable la  apertura de la acción de mejora_x000a_3. Seguimiento a las acciones definidas._x000a_4. En caso de requerimientos de Entes de control, se prepara la respuesta correspondiente y el proceso según aplique."/>
    <x v="0"/>
    <s v="No aplica"/>
    <s v="No aplica"/>
  </r>
  <r>
    <m/>
    <x v="2"/>
    <m/>
    <s v="Gestión"/>
    <s v="Estratégico"/>
    <m/>
    <m/>
    <s v="Calidad de la evidencia,"/>
    <s v="Pérdida de credibilidad de la Entidad, Multas o sanciones. "/>
    <m/>
    <m/>
    <m/>
    <s v="El informe de las auditorias internas, se respalda con las listas de verificacion de las auditorias. "/>
    <s v="Son efectivos y están documentados "/>
    <s v="Fuerte"/>
    <n v="100"/>
    <m/>
    <m/>
    <m/>
    <m/>
    <m/>
    <m/>
    <m/>
    <m/>
    <m/>
    <m/>
    <m/>
    <m/>
    <m/>
    <m/>
    <m/>
    <m/>
    <m/>
    <m/>
    <m/>
    <m/>
    <m/>
    <x v="1"/>
    <m/>
    <m/>
  </r>
  <r>
    <m/>
    <x v="2"/>
    <m/>
    <s v="Gestión"/>
    <s v="Estratégico"/>
    <m/>
    <m/>
    <s v="Inadecuada redacción de los informes de evaluación."/>
    <s v="Hallazgos de Entes de control externos"/>
    <m/>
    <m/>
    <m/>
    <s v="El Profesional de Auditoria interna participa en la elaboración de los informes de auditoria, verifica la  claridad del informe frente a los criterios establecidos."/>
    <s v="Son efectivos y están documentados "/>
    <s v="Fuerte"/>
    <n v="100"/>
    <m/>
    <m/>
    <m/>
    <m/>
    <m/>
    <m/>
    <m/>
    <m/>
    <m/>
    <m/>
    <m/>
    <m/>
    <m/>
    <m/>
    <m/>
    <m/>
    <m/>
    <m/>
    <m/>
    <m/>
    <m/>
    <x v="1"/>
    <m/>
    <m/>
  </r>
  <r>
    <m/>
    <x v="2"/>
    <m/>
    <s v="Gestión"/>
    <s v="Estratégico"/>
    <m/>
    <m/>
    <s v="Inoportunidad en la entrega de los informes, fallas en la planeación de la auditoria. "/>
    <s v="No se generan alertas tempranas para la toma de decisiones, incumplimiento de los objetivos institucionales. "/>
    <m/>
    <m/>
    <m/>
    <s v="Se cuenta con el Programa Anual de Auditorias aprobado por el Consejo Directivo y se realiza seguimiento por parte del Profesional de Auditoria Interna para la entrega de informes "/>
    <s v="Son efectivos y están documentados "/>
    <s v="Fuerte"/>
    <n v="100"/>
    <m/>
    <m/>
    <m/>
    <m/>
    <m/>
    <m/>
    <m/>
    <m/>
    <m/>
    <m/>
    <m/>
    <m/>
    <m/>
    <m/>
    <m/>
    <m/>
    <m/>
    <m/>
    <m/>
    <m/>
    <m/>
    <x v="1"/>
    <m/>
    <m/>
  </r>
  <r>
    <n v="9"/>
    <x v="3"/>
    <s v="Entrega de información inoportuna e imprecisa para la toma de decisiones"/>
    <s v="Gestión"/>
    <s v="Información "/>
    <s v="No aplica"/>
    <s v="No aplica "/>
    <s v="Debilidad en la articulación de datos, errores en la toma y registro de los datos. _x000a__x000a_Falta de habilidad y/o atencion al detalle para la presentacion de datos e informacion para indicadores._x000a__x000a_Falta de conciencia sobre la importancia de la calidad de los datos para la toma de decisiones estratégicas._x000a__x000a_Uso de herramientas informales (hojas de cálculo no integradas) que aumentan el riesgo de error. _x000a_"/>
    <s v="Mala toma de decisiones_x000a_Pérdida de credibilidad interna y externa_x000a_Reprocesos_x000a_"/>
    <n v="3"/>
    <n v="3"/>
    <s v="Alta"/>
    <s v="Mensualmente se consolida los datos entregados por los procesos en su Cuadro de Mando al Cuadro de Mando corporativo (indicadores relacionados) con los resultados de la gestión institucional. En caso de detectar inconsistencias se verifica y ajusta los datos. _x000a__x000a_Capacitación periódica en gestión de información, análisis de datos y uso de sistemas institucionales (Cuadro de Mando, SIG, etc.)."/>
    <s v="Son efectivos y están documentados "/>
    <s v="Fuerte"/>
    <n v="100"/>
    <n v="100"/>
    <s v="Fuerte"/>
    <s v="Directa"/>
    <s v="No disminuye"/>
    <n v="2"/>
    <n v="0"/>
    <n v="1"/>
    <n v="3"/>
    <n v="1"/>
    <n v="3"/>
    <s v="Moderada"/>
    <s v="Asumir o reducir el riesgo"/>
    <s v="Reducir el riesgo"/>
    <s v="1. El Analista de Planeación y Profesional de Auditoria Interna revisará todo el análisis de datos generado por el SIG (auditorias, indicadores, encuestas de satisfacción, evaluación de proveedores, etc.) para verificar oportunidad y precisión._x000a__x000a_2. Implementación de Cuadros de Mando por proceso._x000a__x000a_3. Seguimiento mensual a la actualización de los Cuadros de Mando de los procesos._x000a__x000a_Continuar aplicando los controles _x000a_3 Instructivo para el diligenciamiento y presentacion de indicadores. "/>
    <s v="Analista de Planeación/Profesional de Auditoria Interna/Profesional Dirección Ejecutiva"/>
    <d v="2025-01-08T00:00:00"/>
    <d v="2025-12-31T00:00:00"/>
    <s v="Mensual"/>
    <s v="•Seguimiento a la actividad 2 del plan inspeccion para el fortalecimiento a procesos. _x000a__x000a_• Informes de auditorias internas.  "/>
    <s v="Carpeta compartida de control y mejora continua. "/>
    <s v="1. Analizar las causas del incumplimiento_x000a_2. Se solicita  al responsable la  apertura de la acción de mejora_x000a_3. Seguimiento a las acciones definidas._x000a_"/>
    <x v="2"/>
    <s v="NC del proceso direccionamiento estrategico: No se evidencia en todos los casos la validación de los resultados de los métodos de seguimiento y medición de los indicadores de gestión:_x000a_•Respecto al Indicador de Cumplimiento del PINAR, el resultado registrado para enero es del 100%. Sin_x000a_embargo, al revisar el archivo soporte del plan de trabajo del PINAR, se observa que no se han programado actividades para este mes._x000a_•En cuanto al Indicador de Proyectos, se reporta un cumplimiento del 100% para el mes de enero. Sin embargo, al revisar el archivo soporte y conciliar el plan de trabajo del SGDEA con el archivo de Formulación de Proyectos, se observa que, aunque se contempla una actividad para enero relacionada con los flujos de trabajo de producción de matrículas, esta no fue ejecutada._x000a__x000a_Lo anterior incumplió con el numeral 9.1 Seguimiento, Medición, Análisis y Evaluación -Generalidades de_x000a_la ISO 9001:2015._x000a__x000a_NC del proceso Fomento educativo: Se evidencia que el Cronograma de capacitación inicial no se actualiza conforme a los imprevistos o eventos realizados posteriormente, por lo tanto impacta en el cálculo de los indicadores de eficacia del fomento educativo e índice de asistencia, generando resultados no validos ni fiables. Incumpliendo lo establecido en el numeral 7.1.5.1 Recursos de seguimiento y medición- Generalidades de la norma ISO 9001:2015 _x000a__x000a_NC Proceso Producción de matricula: Durante la auditoría se evidenciaron inconsistencias entre lo planificado, lo ejecutado y lo reportado, así como deficiencias en el análisis de indicadores del proceso, lo que compromete la confiabilidad de la información utilizada para la toma de decisiones y la mejora del desempeño. En particular: En el plan de trabajo del proceso, se estableció como meta la inactivación de 130 licencias especiales por caducidad. Sin embargo, en la actualización de la base de matriculados se registran solo 127 licencias inactivadas, sin justificación ni trazabilidad de la diferencia de tres casos frente al objetivo trazado._x000a_b) En el análisis del indicador del mes de enero, se reportó que no se presentaron productos no_x000a_conformes identificados por el cliente. No obstante, al revisar la base de datos del sistema PQRSD,_x000a_se identificaron cuatro productos no conformes no contemplados en dicho análisis, con los siguientes consecutivos:_x000a_i. 2-2025120000114 – Corrección de plantilla – EDUTECNICA – Subsanado (sin radicado)._x000a_ii. Sin radicado – Error en el cargue de plantilla – CEFFIC – Subsanado._x000a_iii. 2-2025120000123 – Corrección de plantilla – EDUTECNICA – Subsanado._x000a_iv. 2-2025120000119 – Corrección de plantilla – EDUTECNICA – Subsanado._x000a__x000a_Estas no conformidades fueron gestionadas, pero no se reflejan en el indicador, afectando la integridad_x000a_del análisis mensual y el seguimiento a la satisfacción del cliente. Incumpliendo lo establecido en el_x000a_numeral 9.1.1 Seguimiento, medición, análisis y evaluación literal b) y 9.1.3 Análisis y evaluación de la_x000a_norma ISO 9001:2015"/>
    <s v="86-15-91"/>
  </r>
  <r>
    <m/>
    <x v="3"/>
    <m/>
    <s v="Gestión"/>
    <s v="Información "/>
    <m/>
    <m/>
    <s v="Debilidad en la articulación de procesos. _x000a__x000a_Bajo nivel de formación en manejo de herramientas de análisis y reporte por parte del personal responsable._x000a__x000a_Falta de trazabilidad en los datos de informacion._x000a__x000a_Falta de confiabilidad en las herramientas tecnologicas o mecanismos automatizados. "/>
    <m/>
    <m/>
    <m/>
    <m/>
    <s v="Los Cuadros de Mando de los diferentes procesos son validados en las auditorias internas. _x000a__x000a_Aplicación del plan de inspeccion para el fortalecimiento de procesos - actividad 2"/>
    <s v="Son efectivos y están documentados "/>
    <s v="Fuerte"/>
    <n v="100"/>
    <m/>
    <m/>
    <m/>
    <m/>
    <m/>
    <m/>
    <m/>
    <m/>
    <m/>
    <m/>
    <m/>
    <m/>
    <m/>
    <m/>
    <m/>
    <m/>
    <m/>
    <m/>
    <m/>
    <m/>
    <m/>
    <x v="1"/>
    <m/>
    <m/>
  </r>
  <r>
    <m/>
    <x v="3"/>
    <m/>
    <s v="Gestión"/>
    <s v="Información "/>
    <m/>
    <m/>
    <m/>
    <m/>
    <m/>
    <m/>
    <m/>
    <s v="El Profesional de la Dirección Ejecutiva o Analista de Planeación solicita la apertura de las acciones de mejora correspondientes cuando los indicadores están en rojo o insatisfactorio, los resultados de auditorias internas y demás análisis de datos derivados del SIG. "/>
    <s v="Son efectivos y están documentados "/>
    <s v="Fuerte"/>
    <n v="100"/>
    <m/>
    <m/>
    <m/>
    <m/>
    <m/>
    <m/>
    <m/>
    <m/>
    <m/>
    <m/>
    <m/>
    <m/>
    <m/>
    <m/>
    <m/>
    <m/>
    <m/>
    <m/>
    <m/>
    <m/>
    <m/>
    <x v="1"/>
    <m/>
    <m/>
  </r>
  <r>
    <n v="10"/>
    <x v="2"/>
    <s v="Inadecuada planificación y desarrollo de las actividades relacionadas con la implementación y mantenimiento del Sistema Integrado de Gestión"/>
    <s v="Gestión"/>
    <s v="Operativo"/>
    <s v="No aplica"/>
    <s v="No aplica "/>
    <s v="Falta de articulación entre los objetivos estratégicos y los componentes del SIG.   Ausencia de un cronograma institucional que incluya la implementación, mantenimiento y mejora del SIG.  "/>
    <s v="_x0009_Implementación parcial o superficial del Sistema Integrado de Gestión._x000a_Dificultad para evidenciar cumplimiento normativo ante entes de control._x000a_Reprocesos en auditorías internas y externas._x000a_Incumplimiento de metas institucionales ligadas a calidad, ambiente, SST u otros ejes del SIG._x000a_Pérdida de credibilidad institucional frente a usuarios, técnicos registrados y otras partes interesadas._x000a_Posibles sanciones o llamados de atención por parte de entes reguladores. "/>
    <n v="1"/>
    <n v="2"/>
    <s v="Baja"/>
    <s v="Aprobación y divulgación institucional de los  Planes  de implementación y/o mantenimiento del SIG, alineado con las estrategias, incluyendo responsables, metas, cronograma y recursos asignados."/>
    <s v="Son efectivos y están documentados "/>
    <s v="Fuerte"/>
    <n v="100"/>
    <n v="100"/>
    <s v="Fuerte"/>
    <s v="Directa"/>
    <s v="Directa"/>
    <n v="2"/>
    <n v="2"/>
    <n v="-1"/>
    <n v="0"/>
    <n v="1"/>
    <n v="1"/>
    <s v="Baja"/>
    <s v="Asumir el riesgo"/>
    <s v="Asumir el riesgo"/>
    <s v="_x000a_1. Implementar el plan de trabajo del Subsistema de SST _x000a_2.  Impementación del  programa de auditorias internas. _x000a_Continuar aplicando los controles "/>
    <s v="Analista de Planeación / Líder Administrativo / Profesional de auditoria interna"/>
    <d v="2025-01-08T00:00:00"/>
    <d v="2025-12-31T00:00:00"/>
    <s v="Trimestral"/>
    <s v="_x000a_Implementación del Plan de trabajo SST y responsabilidad social. "/>
    <s v="Cuadro de Mando proceso administrativo"/>
    <s v="1. Ajustar el cronograma_x000a_2.Realizar ajustes a las metodologías_x000a_3. Reiteración de comunicados y Ampliación de plazos                           "/>
    <x v="0"/>
    <s v="No aplica"/>
    <s v="No aplica"/>
  </r>
  <r>
    <m/>
    <x v="2"/>
    <m/>
    <s v="Gestión"/>
    <s v="Ambiental"/>
    <m/>
    <m/>
    <s v="Insuficiente divulgación y conocimiento del componentes y elementos del SIG  por parte de los procesos . Falta de liderazgo y apropiación por parte de los líderes de proceso frente al SIG.Rotación de personal sin inducción en temas de calidad y gestión integral.                 "/>
    <m/>
    <m/>
    <m/>
    <m/>
    <s v="              _x000a_Implementar  las metodologías establecidas en la gestión de los procesos (encuestas de satisfacción, cuadro de mando, evaluación de proveedores, etc.). Implementación de los procedimientos de Inducción, entrenamiento y capacitación.         _x000a_"/>
    <s v="Son efectivos y están documentados "/>
    <s v="Fuerte"/>
    <n v="100"/>
    <m/>
    <m/>
    <m/>
    <m/>
    <m/>
    <m/>
    <m/>
    <m/>
    <m/>
    <m/>
    <m/>
    <m/>
    <m/>
    <m/>
    <m/>
    <m/>
    <m/>
    <m/>
    <m/>
    <m/>
    <m/>
    <x v="1"/>
    <m/>
    <m/>
  </r>
  <r>
    <m/>
    <x v="2"/>
    <m/>
    <s v="Gestión"/>
    <s v="SST"/>
    <m/>
    <m/>
    <s v="Insuficientes mecanismos de monitoreo en el desarrollo e implementación del SIG "/>
    <m/>
    <m/>
    <m/>
    <m/>
    <s v="Realizar el monitoreo a la implementación de los planes de trabajo del SIG."/>
    <s v="Son efectivos y están documentados "/>
    <s v="Fuerte"/>
    <n v="100"/>
    <m/>
    <m/>
    <m/>
    <m/>
    <m/>
    <m/>
    <m/>
    <m/>
    <m/>
    <m/>
    <m/>
    <m/>
    <m/>
    <m/>
    <m/>
    <m/>
    <m/>
    <m/>
    <m/>
    <m/>
    <m/>
    <x v="1"/>
    <m/>
    <m/>
  </r>
  <r>
    <n v="11"/>
    <x v="2"/>
    <s v="Inadecuada implementación de los planes de mejoramiento por parte de los procesos del Sistema Integrado de Gestión y/o acciones de mejora ineficaces"/>
    <s v="Gestión"/>
    <s v="Operativo"/>
    <s v="No aplica"/>
    <s v="No aplica "/>
    <s v="Falta de conocimiento de las metodologías relacionadas a mejoramiento. _x000a__x000a_Débil análisis de viabilidad técnica y operativa de las acciones propuestas.                "/>
    <s v="Reprocesos en la formulación de los planes de mejoramiento._x000a_Mejoras no incorporadas en la gestión de los procesos      _x000a_Cierre no eficaz de los planes de mejoramiento  _x000a_Incumplimientos_x000a_Mala imagen_x000a_Pérdida de credibilidad "/>
    <n v="1"/>
    <n v="2"/>
    <s v="Baja"/>
    <s v="Procedimiento Gestión del cambio y acciones de Mejora. "/>
    <s v="Son efectivos y están documentados "/>
    <s v="Fuerte"/>
    <n v="100"/>
    <n v="100"/>
    <s v="Fuerte"/>
    <s v="Directa"/>
    <s v="Directa"/>
    <n v="2"/>
    <n v="2"/>
    <n v="-1"/>
    <n v="0"/>
    <n v="1"/>
    <n v="1"/>
    <s v="Baja"/>
    <s v="Asumir el riesgo"/>
    <s v="Asumir el riesgo"/>
    <s v="1. Seguimiento del estado de implementación de las acciones de mejora por parte del Profesional de Auditorias Internas_x000a_2. Informe de acciones de mejora abiertas a cada líder de proceso. _x000a_3. Se revisan las acciones pendientes por ejecutar en el comité directivo."/>
    <s v="Profesional de Auditoria Interna"/>
    <d v="2025-01-08T00:00:00"/>
    <d v="2025-12-31T00:00:00"/>
    <s v="Trimestral"/>
    <s v="Indicador Implementar acciones de mejora eficaces"/>
    <s v="Cuadro de Mando Corporativo"/>
    <s v="1. Corregir y ajustar los planes de mejora que no cumplen las especificaciones _x000a_2. Si, la acción de mejora no es eficaz se debe generar una nueva acción de mejora."/>
    <x v="0"/>
    <s v="No aplica"/>
    <s v="No aplica"/>
  </r>
  <r>
    <m/>
    <x v="2"/>
    <m/>
    <s v="Gestión"/>
    <s v="Ambiental"/>
    <m/>
    <m/>
    <s v="Insuficientes mecanismos de divulgación sobre las metodologías de mejoramiento  _x000a__x000a_Falta de implementacion del plan de accion definido por parte del proceso                 "/>
    <m/>
    <m/>
    <m/>
    <m/>
    <s v="Reuniones en compañía de un equipo interdisciplinario  para documentar las acciones de mejora con los involucrados."/>
    <s v="Son efectivos y están documentados "/>
    <s v="Fuerte"/>
    <n v="100"/>
    <m/>
    <m/>
    <m/>
    <m/>
    <m/>
    <m/>
    <m/>
    <m/>
    <m/>
    <m/>
    <m/>
    <m/>
    <m/>
    <m/>
    <m/>
    <m/>
    <m/>
    <m/>
    <m/>
    <m/>
    <m/>
    <x v="1"/>
    <m/>
    <m/>
  </r>
  <r>
    <m/>
    <x v="2"/>
    <m/>
    <s v="Gestión"/>
    <s v="SST"/>
    <m/>
    <m/>
    <s v="Débil evaluación de la viabilidad de desarrollo de los planes de mejoramiento   "/>
    <m/>
    <m/>
    <m/>
    <m/>
    <s v="Realización de seguimiento a la implementación de las acciones de mejora y evaluación de recursos en la implementación de las mismas a través de la matriz de acciones. "/>
    <s v="Son efectivos y están documentados "/>
    <s v="Fuerte"/>
    <n v="100"/>
    <m/>
    <m/>
    <m/>
    <m/>
    <m/>
    <m/>
    <m/>
    <m/>
    <m/>
    <m/>
    <m/>
    <m/>
    <m/>
    <m/>
    <m/>
    <m/>
    <m/>
    <m/>
    <m/>
    <m/>
    <m/>
    <x v="1"/>
    <m/>
    <m/>
  </r>
  <r>
    <n v="12"/>
    <x v="2"/>
    <s v="Incumplimiento de las disposiciones institucionales y normativas en materia de gestión documental"/>
    <s v="Gestión"/>
    <s v="Operativo"/>
    <s v="No aplica"/>
    <s v="No aplica "/>
    <s v="Desactualización o desconocimiento de las Tablas de Retención Documental (TRD) y de la Gestión Documental."/>
    <s v="Incumplimiento al Sistema Integrado de gestión_x000a_Incumplimiento normativo en materia de gestión documental y archivística"/>
    <n v="4"/>
    <n v="3"/>
    <s v="Alta"/>
    <s v="Implementación del Manual de Gestión documental y el procedimiento de Control de información documentada. "/>
    <s v="Son efectivos y están documentados "/>
    <s v="Fuerte"/>
    <n v="100"/>
    <n v="66.666666666666671"/>
    <s v="Moderado"/>
    <s v="Directa"/>
    <s v="Directa"/>
    <n v="1"/>
    <n v="1"/>
    <n v="3"/>
    <n v="2"/>
    <n v="3"/>
    <n v="2"/>
    <s v="Moderada"/>
    <s v="Asumir o reducir el riesgo"/>
    <s v="Reducir el riesgo"/>
    <s v="1. Brindar capacitaciones en manejo de archivo al personal de planta _x000a_2. Revisión las TRD y aprobarlas_x000a_3. Actualizacion y socialización del PINAR _x000a_4. Implementación de la gestión documental del CONTE._x000a_5. Proyecto: Adquisición del licenciamiento, parametrización, implementación y puesta en producción del sistema de gestión de documento electrónico de archivo – SGDEA._x000a_Continuar aplicando los controles."/>
    <s v="Profesional Dirección Ejecutiva / Profesional Gestion Documental"/>
    <d v="2025-01-08T00:00:00"/>
    <d v="2025-12-31T00:00:00"/>
    <s v="Semestral "/>
    <s v="Cuadro de mando integral - Profesional de gestión documental"/>
    <s v="Cuadro de Mando proceso Control y Mejora Continua_x000a_Cuadro de Mando Corporativo"/>
    <s v=" 1. Analizar las causas del incumplimiento_x000a_2. Se solicita  al responsable la  apertura de la acción de mejora - Realizar Nuevamente capacitaciones en manejo de archivos_x000a_3. Seguimiento a las acciones definidas._x000a_"/>
    <x v="0"/>
    <s v="No aplica"/>
    <s v="No aplica"/>
  </r>
  <r>
    <m/>
    <x v="2"/>
    <m/>
    <s v="Gestión"/>
    <s v="Operativo"/>
    <m/>
    <m/>
    <s v="Falta de formación continua del personal en normatividad y procedimientos de gestión documental. Alta rotación de personal sin inducción adecuada en gestión documental.  Baja apropiación de las responsabilidades de  gestión documental por parte de los procesos.               "/>
    <m/>
    <m/>
    <m/>
    <m/>
    <s v="Brindar capacitaciones en manejo de archivo, PINAR y TRD a todos los colaboradores"/>
    <s v="Son efectivos y están documentados "/>
    <s v="Fuerte"/>
    <n v="100"/>
    <m/>
    <m/>
    <m/>
    <m/>
    <m/>
    <m/>
    <m/>
    <m/>
    <m/>
    <m/>
    <m/>
    <m/>
    <m/>
    <m/>
    <m/>
    <m/>
    <m/>
    <m/>
    <m/>
    <m/>
    <m/>
    <x v="1"/>
    <m/>
    <m/>
  </r>
  <r>
    <m/>
    <x v="2"/>
    <m/>
    <s v="Gestión"/>
    <s v="Operativo"/>
    <m/>
    <m/>
    <s v="Ausencia de seguimiento periódico al cumplimiento de las TRD y del procedimiento de control documental.Limitada implementación de herramientas tecnológicas (SGDEA) que permitan trazabilidad y automatización."/>
    <m/>
    <m/>
    <m/>
    <m/>
    <s v="Convalidación de las TRD ante la AGN_x000a__x000a_Seguimiento a la implementación de las TRD"/>
    <s v="Están documentados pero No son efectivos"/>
    <s v="Débil"/>
    <n v="0"/>
    <m/>
    <m/>
    <m/>
    <m/>
    <m/>
    <m/>
    <m/>
    <m/>
    <m/>
    <m/>
    <m/>
    <m/>
    <m/>
    <m/>
    <m/>
    <m/>
    <m/>
    <m/>
    <m/>
    <m/>
    <m/>
    <x v="1"/>
    <m/>
    <m/>
  </r>
  <r>
    <n v="13"/>
    <x v="2"/>
    <s v="Deficiente conservación y preservación de la memoria institucional.(Archivo Central)"/>
    <s v="Gestión"/>
    <s v="Operativo"/>
    <s v="No aplica"/>
    <s v="No aplica "/>
    <s v="Falta de seguimiento y control a los prestamos de documentos del  archivo central y a la eliminación de documentos según TRD"/>
    <s v="Pérdida o extracción de  la documentación_x000a_Deficiente conservación y preservación de la memoria institucional._x000a_Sanciones, incumplimientos, mala imagen, pérdida de credibilidad  "/>
    <n v="3"/>
    <n v="4"/>
    <s v="Extrema"/>
    <s v="Se lleva registro de control de préstamo de los documentos, se actualizan las TRD , se cuenta con el  Manual de Gestión Documental."/>
    <s v="Son efectivos pero no están documentados "/>
    <s v="Moderado"/>
    <n v="50"/>
    <n v="33.333333333333336"/>
    <s v="Débil"/>
    <s v="No disminuye"/>
    <s v="No disminuye"/>
    <n v="0"/>
    <n v="0"/>
    <n v="3"/>
    <n v="4"/>
    <n v="3"/>
    <n v="4"/>
    <s v="Extrema"/>
    <s v="Evitar, reducir, Compartir o transferir el riesgo"/>
    <s v="Reducir el riesgo"/>
    <s v="1. Implementación de la gestión documental del CONTE._x000a_2. Actualizacion y socialización del PINAR_x000a_3.Implementacion del proyecto Entrega del archivo de gestion documental_x000a_4. Adquisición del licenciamiento, parametrización, implementación y puesta en producción del sistema de gestión de documento electrónico de archivo – SGDEA_x000a_5. Continuar aplicando los controles "/>
    <s v="Profesional Dirección Ejecutiva / Profesional Gestion Documental"/>
    <d v="2025-01-08T00:00:00"/>
    <d v="2025-12-31T00:00:00"/>
    <s v="Trimestral"/>
    <s v="Implementar el PINAR del CONTE_x000a_Indicador cumplimiento de proyectos "/>
    <s v="Cuadro de mando integral - Profesional de gestión documental"/>
    <s v="Se realiza investigación disciplinaria, reconstrucción de información de acuerdo a la normatividad legal vigente"/>
    <x v="0"/>
    <s v="No aplica"/>
    <s v="No aplica"/>
  </r>
  <r>
    <m/>
    <x v="2"/>
    <m/>
    <s v="Gestión"/>
    <s v="Operativo"/>
    <m/>
    <m/>
    <s v="Infraestructura deficiente para la conservación de archivo. No Se cuenta con la infraestructura necesaria para el almacenamiento y custodia del archivo, estantes, carpetas, cajas, etc."/>
    <m/>
    <m/>
    <m/>
    <m/>
    <m/>
    <s v="No existen "/>
    <s v="Débil"/>
    <n v="0"/>
    <m/>
    <m/>
    <m/>
    <m/>
    <m/>
    <m/>
    <m/>
    <m/>
    <m/>
    <m/>
    <m/>
    <m/>
    <m/>
    <m/>
    <m/>
    <m/>
    <m/>
    <m/>
    <m/>
    <m/>
    <m/>
    <x v="1"/>
    <m/>
    <m/>
  </r>
  <r>
    <m/>
    <x v="2"/>
    <m/>
    <s v="Gestión"/>
    <s v="Operativo"/>
    <m/>
    <m/>
    <s v="_x000a_Ingreso de personal no autorizado al archivo central y/o a los archivos de gestión        "/>
    <m/>
    <m/>
    <m/>
    <m/>
    <s v="Esta prohibido el ingreso de personal no autorizado y se cuentan con las cámaras de seguridad como seguimiento y control. "/>
    <s v="Son efectivos pero no están documentados "/>
    <s v="Moderado"/>
    <n v="50"/>
    <m/>
    <m/>
    <m/>
    <m/>
    <m/>
    <m/>
    <m/>
    <m/>
    <m/>
    <m/>
    <m/>
    <m/>
    <m/>
    <m/>
    <m/>
    <m/>
    <m/>
    <m/>
    <m/>
    <m/>
    <m/>
    <x v="1"/>
    <m/>
    <m/>
  </r>
  <r>
    <n v="14"/>
    <x v="2"/>
    <s v="Incumplimiento en los términos de ley para la respuesta de PQRS"/>
    <s v="Gestión"/>
    <s v="Cumplimiento"/>
    <s v="No aplica"/>
    <s v="No aplica "/>
    <s v="Quien recibe la PQRSD no registra la misma, no se  direcciona al proceso encargado, falta de planificación, seguimiento y control a la resolución de las PQRSD_x000a__x000a_Falta de compromiso con la atencion oportuna de las PQRSD recibidas. _x000a__x000a_Desconocimiento por parte de los colaboradores en las consecuencias legales en las que podria incurrir el CONTE por  falta de respuestas a PQRSD"/>
    <s v="Sanciones de las entidades de vigilancia y control, silencios administrativos, acciones legales en contra de la empresa,   daño a la imagen de la empresa _x000a_Demora en la generación de respuesta a las partes interesadas, toma de decisiones equivocadas"/>
    <n v="5"/>
    <n v="4"/>
    <s v="Extrema"/>
    <s v="Se cuenta con el procedimiento para manejo de las PQRSD."/>
    <s v="Son efectivos y están documentados "/>
    <s v="Fuerte"/>
    <n v="100"/>
    <n v="66.666666666666671"/>
    <s v="Moderado"/>
    <s v="Directa"/>
    <s v="Directa"/>
    <n v="1"/>
    <n v="1"/>
    <n v="4"/>
    <n v="3"/>
    <n v="4"/>
    <n v="3"/>
    <s v="Alta"/>
    <s v="Reducir, evitar, Compartir o transferir el riesgo "/>
    <s v="Reducir el riesgo"/>
    <s v="_x000a_1. Presentación a los lideres de proceso del análisis de las PQRSD para generar acciones de mejora.  _x000a_2. Capacitación por parte de un abogado sobre las consecuencias de no atencion a PQRSD._x000a_Continuar con la aplicación de los controles."/>
    <s v="Profesional Dirección Ejecutiva"/>
    <d v="2025-01-08T00:00:00"/>
    <d v="2025-12-31T00:00:00"/>
    <s v="Mensual"/>
    <s v="Atención oportuna de PQRSD"/>
    <s v="Cuadro de Mando Corporativo"/>
    <s v="1. Notificar a la Gerencia y  Asesor Jurídico para revisar y atender el caso, generar respuesta inmediata._x000a_2. Analizar las causas del incumplimiento_x000a_3. Se solicita  al responsable la  apertura de la acción de mejora _x000a_4. Seguimiento a las acciones definidas."/>
    <x v="2"/>
    <s v="•Indicador ( Atención oportuna de PQRSD) en rojo para los meses de diciembre de 2024, enero y febrero de 2025 por incumplimiento en los tiempos de respsuestas_x000a__x000a_•Inoportunidad en la contestación de una PQRSD de Fomento Educativo: Se identificó demora en la respuesta a la PQRSD radicada a través de contactenos@conte.org.co el 21 de enero de 2025, con consecutivo 2-2025130000153. La respuesta por parte del Proceso de Fomento Educativo fue emitida el 14 de febrero de 2025, lo que representa un tiempo de gestión de dieciocho (18) días hábiles."/>
    <n v="76"/>
  </r>
  <r>
    <m/>
    <x v="2"/>
    <m/>
    <s v="Gestión"/>
    <s v="Cumplimiento"/>
    <m/>
    <m/>
    <s v="Error en las investigaciones para la resolución de PQRSD por Omisión de información  o error humano. "/>
    <m/>
    <m/>
    <m/>
    <m/>
    <s v=" Apoyo Jurídico para la generación de respuestas en caso de requerirse."/>
    <s v="Son efectivos y están documentados "/>
    <s v="Fuerte"/>
    <n v="100"/>
    <m/>
    <m/>
    <m/>
    <m/>
    <m/>
    <m/>
    <m/>
    <m/>
    <m/>
    <m/>
    <m/>
    <m/>
    <m/>
    <m/>
    <m/>
    <m/>
    <m/>
    <m/>
    <m/>
    <m/>
    <m/>
    <x v="1"/>
    <m/>
    <m/>
  </r>
  <r>
    <m/>
    <x v="2"/>
    <m/>
    <s v="Gestión"/>
    <s v="Cumplimiento"/>
    <m/>
    <m/>
    <s v="Falta de seguimiento a los tiempos de respuesta de las PQRS"/>
    <m/>
    <m/>
    <m/>
    <m/>
    <s v="Implementacion del SGDA para el seguimiento y control de las PQRSD recibidas y/o atendidas.  "/>
    <s v="Están documentados pero No son efectivos"/>
    <s v="Débil"/>
    <n v="0"/>
    <m/>
    <m/>
    <m/>
    <m/>
    <m/>
    <m/>
    <m/>
    <m/>
    <m/>
    <m/>
    <m/>
    <m/>
    <m/>
    <m/>
    <m/>
    <m/>
    <m/>
    <m/>
    <m/>
    <m/>
    <m/>
    <x v="1"/>
    <m/>
    <m/>
  </r>
  <r>
    <n v="15"/>
    <x v="2"/>
    <s v="Insatisfacción de los clientes y usuarios "/>
    <s v="Gestión"/>
    <s v="Imagen"/>
    <s v="No aplica"/>
    <s v="No aplica "/>
    <s v="La encuesta no permita evaluar los aspectos relevantes en la prestación del servicio o que no se realice  la encuesta"/>
    <s v="Perdida de credibilidad_x000a_Perdida de imagen _x000a_No se tomen acciones pertinentes y oportunas._x000a_No hay mejora continua en los procesos."/>
    <n v="1"/>
    <n v="3"/>
    <s v="Moderada"/>
    <s v="Se revisa la encuesta con el personal de los procesos Misionales, para tener en cuenta sus comentarios y sugerencias"/>
    <s v="Son efectivos y están documentados "/>
    <s v="Fuerte"/>
    <n v="100"/>
    <n v="100"/>
    <s v="Fuerte"/>
    <s v="Directa"/>
    <s v="Directa"/>
    <n v="2"/>
    <n v="2"/>
    <n v="-1"/>
    <n v="1"/>
    <n v="1"/>
    <n v="1"/>
    <s v="Baja"/>
    <s v="Asumir el riesgo"/>
    <s v="Reducir el riesgo"/>
    <s v="1. Caracterización de los Técnicos electricistas._x000a_2. Generar Boletín informativo del CONTE para interactuar con los usuarios y suplir las sugerencias para mejorar el trámite._x000a_3. Apoyo en la legalización de las actividades de las asociaciones para mejorar el servicio que estas brindan para los diferentes tramites del proceso de producción de matriculas._x000a_4. Generacion de acciones con relaciones a los resultados de las encuestas de satisfaccion de partes interesadas._x000a_5. Mejorar la imagen del CONTE a través de la participación en diferentes eventos y congresos del sector. _x000a_6. Estrategias para mejorar la atención a los clientes o usuarios._x000a_7. Aumentar la credibilidad del CONTE para mayor generación de demanda a través de acercamiento con empresas del sector._x000a_"/>
    <s v="• Profesional Auditoria Interna._x000a__x000a_• Lider Misional"/>
    <d v="2025-01-08T00:00:00"/>
    <d v="2025-12-31T00:00:00"/>
    <s v="Trimestral"/>
    <s v="Satisfacción del cliente_x000a_"/>
    <s v="Cuadro de Mando Corporativo"/>
    <s v="1. Analizar las causas del incumplimiento_x000a_2. Se solicita  al responsable la  apertura de la acción de mejora _x000a_3. Seguimiento a las acciones definidas."/>
    <x v="0"/>
    <s v="No aplica"/>
    <s v="No aplica"/>
  </r>
  <r>
    <m/>
    <x v="2"/>
    <m/>
    <s v="Gestión"/>
    <s v="Imagen"/>
    <m/>
    <m/>
    <s v="Que no se tomen acciones como resultado de la encuesta de satisfacción pertinentes y oportunas "/>
    <m/>
    <m/>
    <m/>
    <m/>
    <s v="Se cuenta con el procedimiento  Satisfacción de Clientes y Usuarios, se genera seguimiento a las acciones de mejora en la revisión por la dirección "/>
    <s v="Son efectivos y están documentados "/>
    <s v="Fuerte"/>
    <n v="100"/>
    <m/>
    <m/>
    <m/>
    <m/>
    <m/>
    <m/>
    <m/>
    <m/>
    <m/>
    <m/>
    <m/>
    <m/>
    <m/>
    <m/>
    <m/>
    <m/>
    <m/>
    <m/>
    <m/>
    <m/>
    <m/>
    <x v="1"/>
    <m/>
    <m/>
  </r>
  <r>
    <m/>
    <x v="2"/>
    <m/>
    <s v="Gestión"/>
    <s v="Imagen"/>
    <m/>
    <m/>
    <s v="No se atiendan las sugerencia realizadas por los usuarios y clientes."/>
    <m/>
    <m/>
    <m/>
    <m/>
    <s v="Se cuenta con seguimiento a las encuestas de satisfaccion de clientes y usuarios por parte de la profesional de auditoria interna. "/>
    <s v="Son efectivos y están documentados "/>
    <s v="Fuerte"/>
    <n v="100"/>
    <m/>
    <m/>
    <m/>
    <m/>
    <m/>
    <m/>
    <m/>
    <m/>
    <m/>
    <m/>
    <m/>
    <m/>
    <m/>
    <m/>
    <m/>
    <m/>
    <m/>
    <m/>
    <m/>
    <m/>
    <m/>
    <x v="1"/>
    <m/>
    <m/>
  </r>
  <r>
    <n v="16"/>
    <x v="2"/>
    <s v="Inoportunidad en el tramite de la correspondencia "/>
    <s v="Gestión"/>
    <s v="Operativo"/>
    <s v="No aplica"/>
    <s v="No aplica "/>
    <s v="Imposibilidad de radicación de correspondencia de entrada o salida, a usuarios internos como externo"/>
    <s v="Retrasos en la respuesta a usuarios y PQRSD_x000a_Perdida de imagen _x000a_Sanciones de las entidades de vigilancia y control, silencios administrativos, acciones legales en contra de la empresa_x000a_"/>
    <n v="1"/>
    <n v="3"/>
    <s v="Moderada"/>
    <s v="Se cuenta con el Manual de Gestión Documental. "/>
    <s v="Son efectivos y están documentados "/>
    <s v="Fuerte"/>
    <n v="100"/>
    <n v="33.333333333333336"/>
    <s v="Débil"/>
    <s v="No disminuye"/>
    <s v="No disminuye"/>
    <n v="0"/>
    <n v="0"/>
    <n v="1"/>
    <n v="3"/>
    <n v="1"/>
    <n v="3"/>
    <s v="Moderada"/>
    <s v="Asumir o reducir el riesgo"/>
    <s v="Asumir el riesgo"/>
    <s v="_x000a_1. Adquisición del licenciamiento, parametrización, implementación y puesta en producción del sistema de gestión de documento electrónico de archivo – SGDEA_x000a_Continuar con la aplicación de controles "/>
    <s v="Profesional Dirección Ejecutiva-Técnico Experiencia al cliente"/>
    <d v="2025-01-08T00:00:00"/>
    <d v="2025-12-31T00:00:00"/>
    <s v="Mensual"/>
    <s v="Informes de Correspondencia "/>
    <s v="Recepción"/>
    <s v="1. Analizar las causas del incumplimiento_x000a_2. Se solicita  al responsable la  apertura de la acción de mejora _x000a_3. Seguimiento a las acciones definidas."/>
    <x v="0"/>
    <s v="No aplica"/>
    <s v="No aplica"/>
  </r>
  <r>
    <m/>
    <x v="2"/>
    <m/>
    <s v="Gestión"/>
    <s v="Operativo"/>
    <m/>
    <m/>
    <s v="Demora en la distribución de la correspondencia recibida por parte de las dependencias."/>
    <m/>
    <m/>
    <m/>
    <m/>
    <s v="Implementacion del SGDA para el seguimiento y control de los comunicados de entrada y salida."/>
    <s v="Están documentados pero No son efectivos"/>
    <s v="Débil"/>
    <n v="0"/>
    <m/>
    <m/>
    <m/>
    <m/>
    <m/>
    <m/>
    <m/>
    <m/>
    <m/>
    <m/>
    <m/>
    <m/>
    <m/>
    <m/>
    <m/>
    <m/>
    <m/>
    <m/>
    <m/>
    <m/>
    <m/>
    <x v="1"/>
    <m/>
    <m/>
  </r>
  <r>
    <m/>
    <x v="2"/>
    <m/>
    <s v="Gestión"/>
    <s v="Operativo"/>
    <m/>
    <m/>
    <s v="Demora en dar respuesta a las comunicaciones recibidas."/>
    <m/>
    <m/>
    <m/>
    <m/>
    <s v="Revision de los informes generados por el SGDA para comunicaciones internas y externas. "/>
    <s v="Están documentados pero No son efectivos"/>
    <s v="Débil"/>
    <n v="0"/>
    <m/>
    <m/>
    <m/>
    <m/>
    <m/>
    <m/>
    <m/>
    <m/>
    <m/>
    <m/>
    <m/>
    <m/>
    <m/>
    <m/>
    <m/>
    <m/>
    <m/>
    <m/>
    <m/>
    <m/>
    <m/>
    <x v="1"/>
    <m/>
    <m/>
  </r>
  <r>
    <n v="17"/>
    <x v="4"/>
    <s v="No contar con personal idóneo y comprometido para el desarrollo de la gestión institucional"/>
    <s v="Gestión"/>
    <s v="Estratégico"/>
    <s v="No aplica"/>
    <s v="No aplica "/>
    <s v="Falta de seguimiento a los lineamientos de talento humano_x000a__x000a_Fallas en el proceso de inducción y/o entrenamiento."/>
    <s v="Quejas_x000a_Aumento de rotación de personal_x000a_Pérdida de interés_x000a_Reprocesos_x000a_Ausentismo_x000a_Accidente o Incidente laboral_x000a_Mal clima laboral"/>
    <n v="2"/>
    <n v="3"/>
    <s v="Moderada"/>
    <s v="Cuando se vincula un nueva persona de planta se aplica el procedimiento Inducción, reinducción y entrenamiento.  Para el mantenimiento de las competencias se cuenta con el procedimiento  Capacitación y el plan anual de capacitación;   Evaluacion de desempeños, implementacion de cuadro de mando integral por cargos. "/>
    <s v="Son efectivos y están documentados "/>
    <s v="Fuerte"/>
    <n v="100"/>
    <n v="100"/>
    <s v="Fuerte"/>
    <s v="Directa"/>
    <s v="Indirectamente "/>
    <n v="2"/>
    <n v="1"/>
    <n v="0"/>
    <n v="2"/>
    <n v="1"/>
    <n v="2"/>
    <s v="Baja"/>
    <s v="Asumir el riesgo"/>
    <s v="Reducir el riesgo"/>
    <s v="1. Diseño de la induccion y entrenamiento de consejeros._x000a_2. Capacitación a técnicos de experiencia al cliente con relación a atención y servicio al cliente._x000a_3. Capacitación en procesos contractuales desde área jurídica. _x000a_4. Formación especializada en Servicio al cliente y manejo de clientes difíciles._x000a_5. Capacitación del talento humano de procesos disciplinarios en ley 1952 de 2019 CGD, ley 1437 de 2011 CPACA y ley 906 de 2004 CPP._x000a_6. Implementación del plan de Capacitaciones y evaluación de su eficacia._x000a_7. Desarrollo del plan de bienestar alineado al resultado de la batería psicosocial._x000a_8. mplementación de pruebas psicotécnicas para la selección de personal_x000a_9. Medición de evaluación de desempeño a través de la evaluación 360º más los indicadores de gestión por cada persona._x000a__x000a_Continuar aplicando los controles"/>
    <s v="Líder Administrativo"/>
    <d v="2025-01-08T00:00:00"/>
    <d v="2025-12-31T00:00:00"/>
    <s v="Anual"/>
    <s v="Indicador - Evaluación de desempeño 360°"/>
    <s v="Cuadro mando integral - Líder Administrativo."/>
    <s v="Cuando no se cuenta con el personal se debe iniciar lo antes posible un nuevo proceso de vinculación. _x000a_Si el empleado no cuenta con total ajuste se deben tomar acciones para lograr ajuste al cargo (formación/plan padrino/etc.)"/>
    <x v="0"/>
    <s v="No aplica"/>
    <s v="No aplica"/>
  </r>
  <r>
    <m/>
    <x v="4"/>
    <m/>
    <s v="Gestión"/>
    <s v="Estratégico"/>
    <m/>
    <m/>
    <s v="Vinculación sin cumplimiento y ajuste a los requisitos establecidos en el Manual de Funciones_x000a__x000a__x000a_Fallas en la etapa de selección y vinculación de personal.  "/>
    <m/>
    <m/>
    <m/>
    <m/>
    <s v="Cumplimiento del procedimiento  Selección y vinculación de personal, en el cual se establecen los pasos para la selección de acuerdo a los requisitos del cargo establecidos en el Manual de Funciones y responsabilidades, incluidas las actividades de Reclutamiento, entrevista, pruebas psicotécnicas, informe de competencias para cumplimiento de educación, formación y experiencia, aplicación y verificacion del periodo de prueba."/>
    <s v="Son efectivos y están documentados "/>
    <s v="Fuerte"/>
    <n v="100"/>
    <m/>
    <m/>
    <m/>
    <m/>
    <m/>
    <m/>
    <m/>
    <m/>
    <m/>
    <m/>
    <m/>
    <m/>
    <m/>
    <m/>
    <m/>
    <m/>
    <m/>
    <m/>
    <m/>
    <m/>
    <m/>
    <x v="1"/>
    <m/>
    <m/>
  </r>
  <r>
    <m/>
    <x v="4"/>
    <m/>
    <s v="Gestión"/>
    <s v="Estratégico"/>
    <m/>
    <m/>
    <s v="Falta de liderazgo y acompañamiento por parte del responsable del proceso"/>
    <m/>
    <m/>
    <m/>
    <m/>
    <s v="La participación del Jefe inmediato esta incluida en las actividades del procedimiento de selección de personal, evaluación de periodo de prueba  y se cuenta con el procedimiento de evaluación de desempeño. "/>
    <s v="Son efectivos y están documentados "/>
    <s v="Fuerte"/>
    <n v="100"/>
    <m/>
    <m/>
    <m/>
    <m/>
    <m/>
    <m/>
    <m/>
    <m/>
    <m/>
    <m/>
    <m/>
    <m/>
    <m/>
    <m/>
    <m/>
    <m/>
    <m/>
    <m/>
    <m/>
    <m/>
    <m/>
    <x v="1"/>
    <m/>
    <m/>
  </r>
  <r>
    <m/>
    <x v="4"/>
    <m/>
    <s v="Gestión"/>
    <s v="SST"/>
    <m/>
    <m/>
    <s v="Desajuste entre las condiciones laborales y las expectativas del personal vinculado."/>
    <m/>
    <m/>
    <m/>
    <m/>
    <s v="Se aplica de forma anual la encuesta de clima organizacional con la finalidad de detectar oportunidades de mejora, se cuenta con el Plan Anual de capacitación y el Plan de Bienestar y gestión psicosocial. "/>
    <s v="Son efectivos y están documentados "/>
    <s v="Fuerte"/>
    <n v="100"/>
    <m/>
    <m/>
    <m/>
    <m/>
    <m/>
    <m/>
    <m/>
    <m/>
    <m/>
    <m/>
    <m/>
    <m/>
    <m/>
    <m/>
    <m/>
    <m/>
    <m/>
    <m/>
    <m/>
    <m/>
    <m/>
    <x v="1"/>
    <m/>
    <m/>
  </r>
  <r>
    <n v="18"/>
    <x v="4"/>
    <s v="Decisiones administrativas relacionadas con recurso humano erradas que afectan el buen nombre de la organización. "/>
    <s v="Gestión"/>
    <s v="Cumplimiento"/>
    <s v="No aplica"/>
    <s v="No aplica"/>
    <s v="Falta Asesoría jurídica en la toma de decisiones con respecto al recurso humano"/>
    <s v="Demandas laborales _x000a_Afectaciones económicas_x000a_Sanciones de los entes de control _x000a_Afectación de la imagen institucional_x000a_Incumplimiento a la convención colectiva. "/>
    <n v="2"/>
    <n v="4"/>
    <s v="Alta"/>
    <s v="Contratos con Asesores Jurídicos para revisión de decisiones. Se cuenta con el Reglamento Interno de Trabajo y en el, lo relacionado con procesos disciplinarios. "/>
    <s v="Son efectivos y están documentados "/>
    <s v="Fuerte"/>
    <n v="100"/>
    <n v="100"/>
    <s v="Fuerte"/>
    <s v="Directa"/>
    <s v="Directa"/>
    <n v="2"/>
    <n v="2"/>
    <n v="0"/>
    <n v="2"/>
    <n v="1"/>
    <n v="2"/>
    <s v="Baja"/>
    <s v="Asumir el riesgo"/>
    <s v="Asumir el riesgo"/>
    <s v=" _x000a_1. Medición de evaluación de desempeño a través de la evaluación 360º más los indicadores de gestión por cada persona._x000a__x000a_2. Continuar aplicando los controles"/>
    <s v="Líder Administrativo"/>
    <d v="2025-01-08T00:00:00"/>
    <d v="2025-12-31T00:00:00"/>
    <s v="Mensual"/>
    <s v="Registro de demandas laborales interpuestas al CONTE"/>
    <s v="Archivo documental proceso administrativo"/>
    <s v="1. Contactar a los asesores jurídicos para el acompañamiento. _x000a_2. Destinar presupuesto para atención. _x000a_3. Tomar acciones correctivas  "/>
    <x v="0"/>
    <s v="No aplica"/>
    <s v="No aplica"/>
  </r>
  <r>
    <m/>
    <x v="4"/>
    <m/>
    <s v="Gestión"/>
    <s v="Cumplimiento"/>
    <m/>
    <m/>
    <s v="Intereses personales, cambios en la alta dirección, Consejo Directivo. "/>
    <m/>
    <m/>
    <m/>
    <m/>
    <s v="Implementación del PTEE y el codigo etica y buen gobierno corporativo. "/>
    <s v="Son efectivos y están documentados "/>
    <s v="Fuerte"/>
    <n v="100"/>
    <m/>
    <m/>
    <m/>
    <m/>
    <m/>
    <m/>
    <m/>
    <m/>
    <m/>
    <m/>
    <m/>
    <m/>
    <m/>
    <m/>
    <m/>
    <m/>
    <m/>
    <m/>
    <m/>
    <m/>
    <m/>
    <x v="1"/>
    <m/>
    <m/>
  </r>
  <r>
    <m/>
    <x v="4"/>
    <m/>
    <s v="Gestión"/>
    <s v="Cumplimiento"/>
    <m/>
    <m/>
    <s v="Falta de conocimientos en derecho laboral, normatividad laboral, disciplinaria y régimen contractual."/>
    <m/>
    <m/>
    <m/>
    <m/>
    <s v="Implementacion del plan de capacitación "/>
    <s v="Son efectivos y están documentados "/>
    <s v="Fuerte"/>
    <n v="100"/>
    <m/>
    <m/>
    <m/>
    <m/>
    <m/>
    <m/>
    <m/>
    <m/>
    <m/>
    <m/>
    <m/>
    <m/>
    <m/>
    <m/>
    <m/>
    <m/>
    <m/>
    <m/>
    <m/>
    <m/>
    <m/>
    <x v="1"/>
    <m/>
    <m/>
  </r>
  <r>
    <n v="19"/>
    <x v="4"/>
    <s v="Materialización de accidentes de trabajo o enfermedad laboral."/>
    <s v="Gestión"/>
    <s v="SST"/>
    <s v="No aplica"/>
    <s v="No aplica"/>
    <s v="No identificación del total de requisitos de SST para la operación de los procesos dentro del mantenimiento del  SST-No medir el impacto de las estrategias de comunicación frente al cumplimiento de requisitos del SST. "/>
    <s v="Perdidas Humanas, Lesiones, incapacidades, _x000a_Daños a bienes de terceros  _x000a_Afectación a la prestación del servicio _x000a_Perdidas económicas _x000a_Incumplimiento de procesos, metas y objetivos _x000a_Demandas y/o sanciones_x000a_Afectación de la imagen  _x000a_"/>
    <n v="1"/>
    <n v="3"/>
    <s v="Moderada"/>
    <s v="Diagnóstico del SST Implementado de conformidad a requisitos de ley - Plan de trabajo de seguridad y salud en el trabajo implementado e informes de seguimiento "/>
    <s v="Son efectivos y están documentados "/>
    <s v="Fuerte"/>
    <n v="100"/>
    <n v="100"/>
    <s v="Fuerte"/>
    <s v="Directa"/>
    <s v="No disminuye"/>
    <n v="2"/>
    <n v="0"/>
    <n v="-1"/>
    <n v="3"/>
    <n v="1"/>
    <n v="3"/>
    <s v="Moderada"/>
    <s v="Asumir o reducir el riesgo"/>
    <s v="Reducir el riesgo"/>
    <s v="_x000a__x000a_1. Implementación plan de trabajo de SST._x000a_2. Desarrollo del plan de bienestar alineado al resultado de la batería psicosocial. _x000a_3. Identificación y evaluación de cumplimiento de requisitos legales de SST. _x000a_4. Implementación Sistema Integrado de Gestión- Fase II Subsistema de SST en ISO 45001 y responsabilidad social"/>
    <s v="Líder Administrativo"/>
    <d v="2025-01-08T00:00:00"/>
    <d v="2025-12-31T00:00:00"/>
    <s v="Mensual"/>
    <s v="Indicadores de SST"/>
    <s v="Cuadro de Mando de SST"/>
    <s v="1. Seguir Procedimiento  Investigación de Incidentes, Accidentes y Enfermedades Laborales. _x000a_2. Generar una acción correctiva._x000a_3. Seguimiento a la eficacia de las acciones definidas. "/>
    <x v="0"/>
    <s v="No aplica"/>
    <s v="No aplica"/>
  </r>
  <r>
    <m/>
    <x v="4"/>
    <m/>
    <s v="Gestión"/>
    <s v="SST"/>
    <m/>
    <m/>
    <s v="Falta de seguimiento a las condiciones inseguras de trabajo. "/>
    <m/>
    <m/>
    <m/>
    <m/>
    <s v="Política y objetivos de seguridad y salud en el trabajo adoptados, con seguimiento, plan de capacitaciones implementado con informes de avance, conformación e implementación de comités del SST, auditorias e inspecciones. "/>
    <s v="Son efectivos y están documentados "/>
    <s v="Fuerte"/>
    <n v="100"/>
    <m/>
    <m/>
    <m/>
    <m/>
    <m/>
    <m/>
    <m/>
    <m/>
    <m/>
    <m/>
    <m/>
    <m/>
    <m/>
    <m/>
    <m/>
    <m/>
    <m/>
    <m/>
    <m/>
    <m/>
    <m/>
    <x v="1"/>
    <m/>
    <m/>
  </r>
  <r>
    <m/>
    <x v="4"/>
    <m/>
    <s v="Gestión"/>
    <s v="SST"/>
    <m/>
    <m/>
    <s v="Altos periodos de exposición a los peligros y riesgos identificados. "/>
    <m/>
    <m/>
    <m/>
    <m/>
    <s v="Matriz IPER, Implementacion del programa de vigilancia epidemiologica, Plan de bienestar e incentivos laborales, Programa de capacitacion y formacion, Induccion, entrenamiento, plan de trabajo hibrido. "/>
    <s v="Son efectivos y están documentados "/>
    <s v="Fuerte"/>
    <n v="100"/>
    <m/>
    <m/>
    <m/>
    <m/>
    <m/>
    <m/>
    <m/>
    <m/>
    <m/>
    <m/>
    <m/>
    <m/>
    <m/>
    <m/>
    <m/>
    <m/>
    <m/>
    <m/>
    <m/>
    <m/>
    <m/>
    <x v="1"/>
    <m/>
    <m/>
  </r>
  <r>
    <n v="20"/>
    <x v="4"/>
    <s v="Incumplimiento de estándares mínimos del Sistema de Gestión en Seguridad y Salud en el Trabajo."/>
    <s v="Gestión"/>
    <s v="SST"/>
    <s v="No aplica"/>
    <s v="No aplica"/>
    <s v="Deficiente diagnóstico de las brechas existentes para el cumplimiento de los estándares mínimos del  SG-SST"/>
    <s v="Perdidas Humanas, Lesiones, incapacidades, _x000a_Daños a bienes de terceros  _x000a_Afectación a la prestación del servicio _x000a_Perdidas económicas _x000a_Incumplimiento de procesos, metas y objetivos _x000a_Demandas y/o sanciones _x000a_Afectación de la imagen_x000a_Hallazgos  _x000a_"/>
    <n v="1"/>
    <n v="3"/>
    <s v="Moderada"/>
    <s v="Evaluación de estándares mínimos del  SG-SST e implementación del plan anual de trabajo. _x000a__x000a_Presentacion de los estandares minimos del SG-SST ante el ministerio del trabajo."/>
    <s v="Son efectivos y están documentados "/>
    <s v="Fuerte"/>
    <n v="100"/>
    <n v="100"/>
    <s v="Fuerte"/>
    <s v="Directa"/>
    <s v="Directa"/>
    <n v="2"/>
    <n v="2"/>
    <n v="-1"/>
    <n v="1"/>
    <n v="1"/>
    <n v="1"/>
    <s v="Baja"/>
    <s v="Asumir el riesgo"/>
    <s v="Reducir el riesgo"/>
    <s v="_x000a__x000a_1. Implementación plan de trabajo de SST._x000a_2. Desarrollo del plan de bienestar alineado al resultado de la batería psicosocial. _x000a_3. Identificación y evaluación de cumplimiento de requisitos legales de SST. _x000a_4. Implementación Sistema Integrado de Gestión- Fase II Subsistema de SST en ISO 45001 y responsabilidad social"/>
    <s v="Líder Administrativo"/>
    <d v="2025-01-08T00:00:00"/>
    <d v="2025-12-31T00:00:00"/>
    <s v="Mensual"/>
    <s v="Indicadores de SST"/>
    <s v="Cuadro de Mando de SST"/>
    <s v="_x000a_1. Analizar las causas del incumplimiento_x000a_2. Se solicita  al responsable la  apertura de la acción de mejora _x000a_3. Seguimiento a las acciones definidas."/>
    <x v="0"/>
    <s v="No aplica"/>
    <s v="No aplica"/>
  </r>
  <r>
    <m/>
    <x v="4"/>
    <m/>
    <s v="Gestión"/>
    <s v="SST"/>
    <m/>
    <m/>
    <s v="Desactualización en la normatividad aplicable . "/>
    <m/>
    <m/>
    <m/>
    <m/>
    <s v="Actualización de la matriz de requisitos legales de SST"/>
    <s v="Son efectivos y están documentados "/>
    <s v="Fuerte"/>
    <n v="100"/>
    <m/>
    <m/>
    <m/>
    <m/>
    <m/>
    <m/>
    <m/>
    <m/>
    <m/>
    <m/>
    <m/>
    <m/>
    <m/>
    <m/>
    <m/>
    <m/>
    <m/>
    <m/>
    <m/>
    <m/>
    <m/>
    <x v="1"/>
    <m/>
    <m/>
  </r>
  <r>
    <m/>
    <x v="4"/>
    <m/>
    <s v="Gestión"/>
    <s v="SST"/>
    <m/>
    <m/>
    <s v="No lograr los objetivos de la política de Seguridad y Salud en el Trabajo - SST/falta de adecuada implementación de controles en SST y en general aplicabilidad del subsistema de SST en los diferentes procesos "/>
    <m/>
    <m/>
    <m/>
    <m/>
    <s v="Seguimiento al Cuadro de mando de SST, así como al plan anual de trabajo, auditoria interna a SST. "/>
    <s v="Son efectivos y están documentados "/>
    <s v="Fuerte"/>
    <n v="100"/>
    <m/>
    <m/>
    <m/>
    <m/>
    <m/>
    <m/>
    <m/>
    <m/>
    <m/>
    <m/>
    <m/>
    <m/>
    <m/>
    <m/>
    <m/>
    <m/>
    <m/>
    <m/>
    <m/>
    <m/>
    <m/>
    <x v="1"/>
    <m/>
    <m/>
  </r>
  <r>
    <n v="21"/>
    <x v="4"/>
    <s v="Incumplimiento  en el suministro o  la prestación del servicio_x000a_por parte de los proveedores/Proveedores inadecuados"/>
    <s v="Gestión"/>
    <s v="Cumplimiento"/>
    <s v="No aplica"/>
    <s v="No aplica "/>
    <s v="Celebración de contratos sin la aplicación adecuada de cada una de las modalidades de contratación definidas en el CONTE."/>
    <s v="Sanciones de orden legal, disciplinario, presupuestales y fiscales_x000a_Reprocesos_x000a_Incumplimiento del CONTE a las diferentes partes interesadas_x000a_"/>
    <n v="2"/>
    <n v="4"/>
    <s v="Alta"/>
    <s v="Se cuenta con la Guía de Contratación y  gestión de proveedores asi como  el procedimiento de Compras. Verificación documental obligatoria de proveedores (RUP, certificados, experiencia, antecedentes) con el fin de realizar una adecuada selección de proveedores. "/>
    <s v="Están documentados pero No son efectivos"/>
    <s v="Débil"/>
    <n v="0"/>
    <n v="0"/>
    <s v="Débil"/>
    <s v="No disminuye"/>
    <s v="No disminuye"/>
    <n v="0"/>
    <n v="0"/>
    <n v="2"/>
    <n v="4"/>
    <n v="2"/>
    <n v="4"/>
    <s v="Alta"/>
    <s v="Reducir, evitar, Compartir o transferir el riesgo "/>
    <s v="Compartir o transferir el riesgo "/>
    <s v="1. De acuerdo al monto del contrato se exigen pólizas de cumplimiento y garantía a los proveedores.  _x000a_2. Socialización del procedimiento y la Guía  a los supervisores de contrato, así como realización de entrenamiento en el tema para el personal nuevo._x000a_Continuar aplicando los controles "/>
    <s v="Líder Administrativo"/>
    <d v="2024-06-01T00:00:00"/>
    <d v="2024-12-31T00:00:00"/>
    <s v="Trimestral"/>
    <s v="Indicador Evaluación y Reevaluación de proveedores "/>
    <s v="Cuadro de Mando Administrativo"/>
    <s v="1. Hacer efectivas la pólizas de cumplimiento y garantía. _x000a_2. Analizar las causas del incumplimiento_x000a_3. Se solicita  al responsable la  apertura de la acción de mejora _x000a_4. Seguimiento a las acciones definidas."/>
    <x v="0"/>
    <s v="No aplica"/>
    <s v="No aplica"/>
  </r>
  <r>
    <m/>
    <x v="4"/>
    <m/>
    <s v="Gestión"/>
    <s v="Cumplimiento"/>
    <m/>
    <m/>
    <s v="Errores en el proceso de selección y verificación de la idoneidad de proveedores, suministro de documentos no verídicos por parte de los  proveedores , Falta de seguimiento, control o supervisión efectiva durante la ejecución contractual, Falta de evaluación y reevaluación de proveedores."/>
    <m/>
    <m/>
    <m/>
    <m/>
    <s v="Evaluación técnica y financiera previa a la contratación. Se cuenta con la Guía de Contratación y  gestión de proveedores asi como  el procedimiento de Compras.  Se realiza capacitación a los supervisores de contrato en temas relacionados con contratación. "/>
    <s v="Están documentados pero No son efectivos"/>
    <s v="Débil"/>
    <n v="0"/>
    <m/>
    <m/>
    <m/>
    <m/>
    <m/>
    <m/>
    <m/>
    <m/>
    <m/>
    <m/>
    <m/>
    <m/>
    <m/>
    <m/>
    <m/>
    <m/>
    <m/>
    <m/>
    <m/>
    <m/>
    <m/>
    <x v="1"/>
    <m/>
    <m/>
  </r>
  <r>
    <m/>
    <x v="4"/>
    <m/>
    <s v="Gestión"/>
    <s v="Cumplimiento"/>
    <m/>
    <m/>
    <s v="Limitado número de proveedores calificados o dependencias de un solo proveedor. Incumplimientos por parte de los proveedores,  reiterados no sancionados o documentados."/>
    <m/>
    <m/>
    <m/>
    <m/>
    <s v="Seguimiento sistemático a la ejecución del contrato mediante formatos de supervisión.Verificación con cada cuenta de cobro del cumplimiento de entregables previos al pago. Reevaluación y exclusión de proveedores con incumplimientos reiterados. Acciones disciplinarias o contractuales ante incumplimientos (llamados de atención, sanciones, terminación anticipada). Retroalimentación y ajustes al proceso de contratación con base en las lecciones aprendidas."/>
    <s v="Están documentados pero No son efectivos"/>
    <s v="Débil"/>
    <n v="0"/>
    <m/>
    <m/>
    <m/>
    <m/>
    <m/>
    <m/>
    <m/>
    <m/>
    <m/>
    <m/>
    <m/>
    <m/>
    <m/>
    <m/>
    <m/>
    <m/>
    <m/>
    <m/>
    <m/>
    <m/>
    <m/>
    <x v="1"/>
    <m/>
    <m/>
  </r>
  <r>
    <n v="22"/>
    <x v="4"/>
    <s v="Incorrecta liquidacion de prestaciones sociales, novedades, seguridad social y cambios de modalidad de contratacion "/>
    <s v="Gestión"/>
    <s v="Cumplimiento"/>
    <s v="No aplica"/>
    <s v="No aplica"/>
    <s v="Errores u omisiones en el reporte de novedades contractuales (incapacidades, licencias, retiros, prorrogas, etc.)._x000a_Desactualización en la normatividad laboral o desconocimiento por parte de los encargados._x000a_Ausencia de procedimientos estandarizados para cambios de modalidad contractual._x000a_No aplicación oportuna de decisiones administrativas revisadas por el área jurídica."/>
    <s v="Pago de mora o intereses._x000a_Incumplimiento a la normatividad legal"/>
    <n v="4"/>
    <n v="3"/>
    <s v="Alta"/>
    <s v="Contratos con Asesores Jurídicos para revisión de decisiones_x000a_Registro y verificación de novedades contractuales._x000a_Capacitación periódica al personal de talento humano en normas laborales, contratación pública y seguridad social._x000a_Auditorias por parte de la Revisoria fiscal a la liquidación de la nomina."/>
    <s v="Son efectivos y están documentados "/>
    <s v="Fuerte"/>
    <n v="100"/>
    <n v="100"/>
    <s v="Fuerte"/>
    <s v="No disminuye"/>
    <s v="No disminuye"/>
    <n v="0"/>
    <n v="0"/>
    <n v="4"/>
    <n v="3"/>
    <n v="4"/>
    <n v="3"/>
    <s v="Alta"/>
    <s v="Reducir, evitar, Compartir o transferir el riesgo "/>
    <s v="Compartir o transferir el riesgo "/>
    <s v="1. Solicitar los conceptos jurídicos en casos requeridos._x000a_2. Implementar los controles"/>
    <s v="Líder Administrativo"/>
    <d v="2025-01-08T00:00:00"/>
    <d v="2025-12-31T00:00:00"/>
    <s v="Semestral "/>
    <s v="Informes de revisoría fiscal y/o  auditorias internas. "/>
    <s v="Archivo proceso Financiero"/>
    <s v="_x000a_1. Analizar las causas del incumplimiento_x000a_2. Se solicita  al responsable la  apertura de la acción de mejora _x000a_3. Seguimiento a las acciones definidas."/>
    <x v="0"/>
    <s v="No aplica"/>
    <s v="No aplica"/>
  </r>
  <r>
    <n v="23"/>
    <x v="4"/>
    <s v="Diferencias en el inventario e incorrecta disposición final de bienes"/>
    <s v="Gestión"/>
    <s v="Operativo"/>
    <s v="No aplica"/>
    <s v="No aplica"/>
    <s v=" Deficiencia en la seguridad fisica en los sitios de almacenamiento. "/>
    <s v="No se tiene inventario actualizado y genera diferencias con los valores en Financiero. _x000a_Reprocesos _x000a_Perdidas económicas_x000a_"/>
    <n v="3"/>
    <n v="1"/>
    <s v="Baja"/>
    <s v="Cámaras de seguridad en las diferentes sedes "/>
    <s v="Son efectivos y están documentados "/>
    <s v="Fuerte"/>
    <n v="100"/>
    <n v="66.666666666666671"/>
    <s v="Moderado"/>
    <s v="Directa"/>
    <s v="No disminuye"/>
    <n v="1"/>
    <n v="0"/>
    <n v="2"/>
    <n v="1"/>
    <n v="2"/>
    <n v="1"/>
    <s v="Baja"/>
    <s v="Asumir el riesgo"/>
    <s v="Reducir el riesgo"/>
    <s v="1. Implementar  el manejo del inventario a través del worldoffice o software contable. _x000a_2. Continuar con la aplicación de controles "/>
    <s v="Profesional de Tecnología- Líder Administrativo"/>
    <d v="2025-01-08T00:00:00"/>
    <d v="2025-12-31T00:00:00"/>
    <s v="Semestral "/>
    <s v="Hallazgos emitidos por revisoría fiscal por diferencias del inventario o en auditoria interna"/>
    <s v="Informes de revisoría fiscal y/o  auditorias internas. "/>
    <s v="1. Realizar ajuste de inventario autorizado por Dirección Ejecutiva. _x000a_2.  Analizar las causas del incumplimiento_x000a_3. Se solicita  al responsable la  apertura de la acción de mejora _x000a_4. Seguimiento a las acciones definidas."/>
    <x v="0"/>
    <s v="No aplica"/>
    <s v="No aplica"/>
  </r>
  <r>
    <m/>
    <x v="4"/>
    <m/>
    <s v="Gestión"/>
    <s v="Operativo"/>
    <m/>
    <m/>
    <s v="Falta de registro  oportuno y exacto  de los movimientos del inventario."/>
    <m/>
    <m/>
    <m/>
    <m/>
    <s v="Procedimiento documentado de registro, baja y disposición final del inventario."/>
    <s v="Están documentados pero No son efectivos"/>
    <s v="Débil"/>
    <n v="0"/>
    <m/>
    <m/>
    <m/>
    <m/>
    <m/>
    <m/>
    <m/>
    <m/>
    <m/>
    <m/>
    <m/>
    <m/>
    <m/>
    <m/>
    <m/>
    <m/>
    <m/>
    <m/>
    <m/>
    <m/>
    <m/>
    <x v="1"/>
    <m/>
    <m/>
  </r>
  <r>
    <m/>
    <x v="4"/>
    <m/>
    <s v="Gestión"/>
    <s v="Operativo"/>
    <m/>
    <m/>
    <s v="Insuficiencia en el seguimiento sistemático y conciliación entre lo físico y lo reportado."/>
    <m/>
    <m/>
    <m/>
    <m/>
    <s v="Se realiza auditoria por parte de la revisoría fiscal y en auditorias internas. "/>
    <s v="Son efectivos y están documentados "/>
    <s v="Fuerte"/>
    <n v="100"/>
    <m/>
    <m/>
    <m/>
    <m/>
    <m/>
    <m/>
    <m/>
    <m/>
    <m/>
    <m/>
    <m/>
    <m/>
    <m/>
    <m/>
    <m/>
    <m/>
    <m/>
    <m/>
    <m/>
    <m/>
    <m/>
    <x v="1"/>
    <m/>
    <m/>
  </r>
  <r>
    <n v="24"/>
    <x v="1"/>
    <s v="Pago indebido con afectación de recursos de destinaciones específicas (asi como pagos duplicados o no autorizados)/Desviación en la ejecución presupuestal"/>
    <s v="Gestión"/>
    <s v="Financiero"/>
    <s v="No aplica"/>
    <s v="No aplica "/>
    <s v="Transferencia errónea al beneficiario incorrecto o por valor equivocado. Omisión en la revisión de la fuente de financiación del gasto. Procesamiento de pagos sin verificación. Desconocimiento de las restricciones legales de ciertos recursos (tasas, convenios, etc.). Pago de obligaciones sin disponibilidad presupuestal o sin CDP/RP"/>
    <s v="Hallazgos ante entes de control  procesos disciplinarios, Sanciones_x000a_Apertura de procesos disciplinarios o fiscales._x000a_Desviación de recursos públicos._x000a_Reprocesos administrativos y contables._x000a_Pérdida de confiabilidad en el control financiero._x000a_Afectación en el cumplimiento de metas institucionales financiadas con esos recursos."/>
    <n v="1"/>
    <n v="2"/>
    <s v="Baja"/>
    <s v="Procedimiento institucional de pagos. Validación del origen y uso de recursos (cruce presupuestal y financiero). Revisión técnica del CDP y RP asociado antes del giro."/>
    <s v="Son efectivos y están documentados "/>
    <s v="Fuerte"/>
    <n v="100"/>
    <n v="100"/>
    <s v="Fuerte"/>
    <s v="Directa"/>
    <s v="Indirectamente "/>
    <n v="2"/>
    <n v="1"/>
    <n v="-1"/>
    <n v="1"/>
    <n v="1"/>
    <n v="1"/>
    <s v="Baja"/>
    <s v="Asumir el riesgo"/>
    <s v="Asumir el riesgo"/>
    <s v="Implementación del modulo de presupuesto, para gestión y control."/>
    <s v="Profesional Financiera"/>
    <d v="2025-01-08T00:00:00"/>
    <d v="2025-12-31T00:00:00"/>
    <s v="Mensual"/>
    <s v=" Conciliaciones Bancarias"/>
    <s v="Registros Profesional Financiera"/>
    <s v="1. Realizar reporte inmediato a la Dirección Ejecutiva _x000a_2. Detener pagos adicionales relacionados mientras se corrige el error._x000a_3. Gestionar la devolución o recobro del valor transferido si aplica._x000a_4. Generar informe con lecciones aprendidas y plan de mejora inmediato._x000a_5.  Ajustar la programación presupuestal para mitigar el impacto financiero (si es necesario)._x000a_6. Analizar las causas del incumplimiento_x000a_7. Se solicita  al responsable la  apertura de la acción de mejora _x000a_8. Seguimiento a las acciones definidas."/>
    <x v="0"/>
    <s v="No aplica"/>
    <s v="No aplica"/>
  </r>
  <r>
    <m/>
    <x v="1"/>
    <m/>
    <s v="Gestión"/>
    <s v="Financiero"/>
    <m/>
    <m/>
    <s v="Falta de verificación antes de la realización de pago, error en la configuración de cuentas. Configuración incorrecta de la partida presupuestal o contable. Volatilidad en las monedas de negociación para adquisición de bienes y servicios. "/>
    <m/>
    <m/>
    <m/>
    <m/>
    <s v="Realización de conciliaciones bancarias. Revisión cruzada entre ejecución presupuestal y contabilidad.Reporte de movimientos fuera de lo planeado en el PAC.. Auditoria por parte de Revisoria Fiscal. "/>
    <s v="Son efectivos y están documentados "/>
    <s v="Fuerte"/>
    <n v="100"/>
    <m/>
    <m/>
    <m/>
    <m/>
    <m/>
    <m/>
    <m/>
    <m/>
    <m/>
    <m/>
    <m/>
    <m/>
    <m/>
    <m/>
    <m/>
    <m/>
    <m/>
    <m/>
    <m/>
    <m/>
    <m/>
    <x v="1"/>
    <m/>
    <m/>
  </r>
  <r>
    <n v="25"/>
    <x v="1"/>
    <s v="Inoportunidad en la presentación de informes (financieros) a  los entes de control"/>
    <s v="Gestión"/>
    <s v="Cumplimiento"/>
    <s v="No aplica"/>
    <s v="No aplica "/>
    <s v="Fallas tecnicas en las plataformas externas para la presentación de informes"/>
    <s v="Sanciones de orden legal, disciplinario, presupuestales y fiscales_x000a_Hallazgos por entes de control_x000a_Multas por incumplimiento de plazos._x000a_Reputación institucional comprometida ante organismos de control._x000a_Desconfianza de los grupos de interés externos._x000a_Reprocesos administrativos y presión sobre las áreas financieras y de planeación._x000a_"/>
    <n v="1"/>
    <n v="4"/>
    <s v="Alta"/>
    <s v="Calendario tributario institucional"/>
    <s v="Son efectivos y están documentados "/>
    <s v="Fuerte"/>
    <n v="100"/>
    <n v="100"/>
    <s v="Fuerte"/>
    <s v="Directa"/>
    <s v="Directa"/>
    <n v="2"/>
    <n v="2"/>
    <n v="-1"/>
    <n v="2"/>
    <n v="1"/>
    <n v="2"/>
    <s v="Baja"/>
    <s v="Asumir el riesgo"/>
    <s v="Asumir el riesgo"/>
    <s v="1. Seguimiento por parte de la Revisoría Fiscal  a la presentación oportuna y correcta de los informes a los entes de control. _x000a__x000a_2. Seguimiento por parte de la analista de planeacion  a la presentación oportuna y correcta de los informes a los entes de control._x000a__x000a_Continuar con la aplicación de controles "/>
    <s v="Revisoría Fiscal"/>
    <d v="2025-01-08T00:00:00"/>
    <d v="2025-12-31T00:00:00"/>
    <s v="Mensual"/>
    <s v="Indicador Cronograma Financiero"/>
    <s v="Cuadro de Mando  Financiero"/>
    <s v="1. Notificar inmediatamente a la Dirección Ejecutiva del incumplimiento._x000a_2. Elaborar y radicar una justificación formal ante el ente de control, si el retraso es justificable._x000a_3.Analizar las causas del incumplimiento_x000a_4. Se solicita al responsable la apertura de la acción de mejora_x000a_5. Seguimiento a las acciones definidas."/>
    <x v="0"/>
    <s v="No aplica"/>
    <s v="No aplica"/>
  </r>
  <r>
    <m/>
    <x v="1"/>
    <m/>
    <s v="Gestión"/>
    <s v="Cumplimiento"/>
    <m/>
    <m/>
    <s v="Falta de programación interna y validación de fechas clave. Desconocimiento o desactualización de los cronogramas oficiales."/>
    <m/>
    <m/>
    <m/>
    <m/>
    <s v="Seguimiento al cumplimiento de los tiempos por el Profesional Financiero"/>
    <s v="Son efectivos y están documentados "/>
    <s v="Fuerte"/>
    <n v="100"/>
    <m/>
    <m/>
    <m/>
    <m/>
    <m/>
    <m/>
    <m/>
    <m/>
    <m/>
    <m/>
    <m/>
    <m/>
    <m/>
    <m/>
    <m/>
    <m/>
    <m/>
    <m/>
    <m/>
    <m/>
    <m/>
    <x v="1"/>
    <m/>
    <m/>
  </r>
  <r>
    <m/>
    <x v="1"/>
    <m/>
    <s v="Gestión"/>
    <s v="Cumplimiento"/>
    <m/>
    <m/>
    <s v="Demora en la consolidación de datos por parte de las áreas responsables. Falta de preparación oportuna de los informes. No asignación de responsables o respaldo frente a imprevistos (ausencias, licencias, etc.)."/>
    <m/>
    <m/>
    <m/>
    <m/>
    <s v="Seguimiento por Analista de planeacion "/>
    <s v="Son efectivos y están documentados "/>
    <s v="Fuerte"/>
    <n v="100"/>
    <m/>
    <m/>
    <m/>
    <m/>
    <m/>
    <m/>
    <m/>
    <m/>
    <m/>
    <m/>
    <m/>
    <m/>
    <m/>
    <m/>
    <m/>
    <m/>
    <m/>
    <m/>
    <m/>
    <m/>
    <m/>
    <x v="1"/>
    <m/>
    <m/>
  </r>
  <r>
    <n v="26"/>
    <x v="1"/>
    <s v="Extemporaneidad en el pago de las obligaciones laborales, de proveedores, financieras y tributarias "/>
    <s v="Gestión"/>
    <s v="Financiero"/>
    <s v="No aplica"/>
    <s v="No aplica "/>
    <s v="Fallas en las plataformas para la presentación de declaraciones de impuestos o demás pagos._x000a_Falta de flujo de caja o no disponibilidad presupuestal oportuna "/>
    <s v="Sanciones de orden legal, disciplinario, presupuestales y fiscales_x000a_Hallazgos por entes de control, sanciones fiscales, disciplinarias o contractuales._x000a_Hallazgos por entes de control (DIAN, Contraloría, UGPP, Ministerio de Trabajo, etc.)._x000a_Afectación en la satisfacción de las partes interesadas. _x000a_Pérdida de descuentos por pronto pago o aplicación de intereses._x000a_Daño a la relación con proveedores y empleados (clima laboral)._x000a_Pérdida de confianza por parte de aliados financieros o cooperantes."/>
    <n v="1"/>
    <n v="4"/>
    <s v="Alta"/>
    <s v="Calendario tributario - Procedimiento y política de pagos. "/>
    <s v="Son efectivos y están documentados "/>
    <s v="Fuerte"/>
    <n v="100"/>
    <n v="100"/>
    <s v="Fuerte"/>
    <s v="Directa"/>
    <s v="Directa"/>
    <n v="2"/>
    <n v="2"/>
    <n v="-1"/>
    <n v="2"/>
    <n v="1"/>
    <n v="2"/>
    <s v="Baja"/>
    <s v="Asumir el riesgo"/>
    <s v="Asumir el riesgo"/>
    <s v="1. Articular mejor el flujo entre áreas que autorizan, soportan y ejecutan el pago (Adminitrativo- compras, financiero, dirección)."/>
    <s v="Profesional Financiera"/>
    <d v="2025-01-08T00:00:00"/>
    <d v="2025-12-31T00:00:00"/>
    <s v="Mensual"/>
    <s v="Indicadores:  Cronograma Financiero_x000a_- Cumplimiento de pagos"/>
    <s v="Cuadro de Mando Financiero"/>
    <s v="1. Informar inmediatamente a la Dirección Ejecutiva, Revisoría Fiscal y Control Interno._x000a_2. Gestionar de forma prioritaria el pago vencido con justificación técnica o legal._x000a_3. Radicar respuesta ante el ente de control (si aplica) y solicitar plazo o reconsideración._x000a_4. Documentar el caso y ajustar el cronograma/flujo interno para evitar recurrencia._x000a_5. Analizar las causas del incumplimiento_x000a_6. Se solicita al responsable la apertura de la acción de mejora_x000a_7. Seguimiento a las acciones definidas."/>
    <x v="0"/>
    <s v="No aplica "/>
    <s v="No aplica"/>
  </r>
  <r>
    <m/>
    <x v="1"/>
    <m/>
    <s v="Gestión"/>
    <s v="Financiero"/>
    <m/>
    <m/>
    <s v="No programación clara de fechas límite en el cronograma financiero. Ausencia de verificación antes del vencimiento de las obligaciones."/>
    <m/>
    <m/>
    <m/>
    <m/>
    <s v="Seguimiento al cumplimiento de los tiempos, Seguimiento por Revisoría Fiscal"/>
    <s v="Son efectivos y están documentados "/>
    <s v="Fuerte"/>
    <n v="100"/>
    <m/>
    <m/>
    <m/>
    <m/>
    <m/>
    <m/>
    <m/>
    <m/>
    <m/>
    <m/>
    <m/>
    <m/>
    <m/>
    <m/>
    <m/>
    <m/>
    <m/>
    <m/>
    <m/>
    <m/>
    <m/>
    <x v="1"/>
    <m/>
    <m/>
  </r>
  <r>
    <m/>
    <x v="1"/>
    <m/>
    <s v="Gestión"/>
    <s v="Financiero"/>
    <m/>
    <m/>
    <s v="Desconocimiento por parte del personal o o rotación del personal responsable. Retrasos administrativos en la validación de requisitos previos al pago (cuentas, legalizaciones, certificaciones)."/>
    <m/>
    <m/>
    <m/>
    <m/>
    <s v="Actualización permanente del personal en las normas y directrices tributarias. Definir roles de respaldo para el personal en caso de ausencias o incapacidades."/>
    <s v="Son efectivos y están documentados "/>
    <s v="Fuerte"/>
    <n v="100"/>
    <m/>
    <m/>
    <m/>
    <m/>
    <m/>
    <m/>
    <m/>
    <m/>
    <m/>
    <m/>
    <m/>
    <m/>
    <m/>
    <m/>
    <m/>
    <m/>
    <m/>
    <m/>
    <m/>
    <m/>
    <m/>
    <x v="1"/>
    <m/>
    <m/>
  </r>
  <r>
    <n v="27"/>
    <x v="1"/>
    <s v="Perdidas Financieras"/>
    <s v="Gestión"/>
    <s v="Financiero"/>
    <s v="No aplica"/>
    <s v="No aplica "/>
    <s v="Disminución en el nivel de ingresos (por baja recaudación, reducción de matrículas, aportes o convenios). Subestimación de necesidades operativas o sobreestimación de ingresos."/>
    <s v="Iliquidez o desbalance Financiero_x000a_incumplimiento en las obligaciones Financieras _x000a_Incumplimiento a las partes interesadas_x000a_No contar con los recursos suficientes para el cumplimiento delos planes y metas de la empresa._x000a_Incumplimiento de obligaciones contractuales, laborales o tributarias._x000a_Aplazamiento o cancelación de proyectos estratégicos._x000a_Pérdida de capacidad operativa y credibilidad ante partes interesadas._x000a_Deterioro del patrimonio institucional._x000a_Hallazgos financieros o fiscales en auditorías."/>
    <n v="1"/>
    <n v="4"/>
    <s v="Alta"/>
    <s v="Elaboración participativa del presupuesto institucional, con consolidación de necesidades reales. Seguimiento a los estados financieros por parte de la Dirección Ejecutiva y Revisoría Fiscal. Indicadores Financieros. Control del Presupuestos de costos y gastos"/>
    <s v="Son efectivos y están documentados "/>
    <s v="Fuerte"/>
    <n v="100"/>
    <n v="100"/>
    <s v="Fuerte"/>
    <s v="Directa"/>
    <s v="Directa"/>
    <n v="2"/>
    <n v="2"/>
    <n v="-1"/>
    <n v="2"/>
    <n v="1"/>
    <n v="2"/>
    <s v="Baja"/>
    <s v="Asumir el riesgo"/>
    <s v="Asumir el riesgo"/>
    <s v="1. Fortalecer el modelo de planeación presupuestal, iimplementación del modulo de control presupuestal. _x000a_2. Análisis de Costos y gastos del CONTE para evaluar el impacto que traería el proyecto de ley del costo de expedición de matriculas en UVT. _x000a_3. Diseñar estrategias con las instituciones educativas de educación media para fomentar en la población estudiantil la orientación vocacional como Técnicos Electricistas._x000a_4. Proyecto semilleros Seccional Santander _x000a_5. Continuar con la aplicación de controles"/>
    <s v="Profesional Financiera"/>
    <d v="2025-01-08T00:00:00"/>
    <d v="2025-12-31T00:00:00"/>
    <s v="Trimestral"/>
    <s v="Indicador Utilidad"/>
    <s v="Cuadro de Mando Financiero"/>
    <s v=" 1. Activar plan de contingencia financiera, priorizando pagos legales y estratégicos._x000a_2. Realizar reprogramación presupuestal urgente (recortes, traslados, aplazamientos)._x000a_3. Informar al Consejo Directivo y presentar un plan de recuperación._x000a_4. Evaluar alternativas de generación de ingresos o gestión de recursos externos._x000a_5. Analizar las causas del incumplimiento_x000a_6. Se solicita  al responsable la  apertura de la acción de mejora _x000a_7.. Seguimiento a las acciones definidas."/>
    <x v="0"/>
    <s v="No aplica "/>
    <s v="No Aplica "/>
  </r>
  <r>
    <m/>
    <x v="1"/>
    <m/>
    <s v="Gestión"/>
    <s v="Financiero"/>
    <m/>
    <m/>
    <s v="Elevados costos de operación no justificados o sin priorización. No ejecución de mecanismos de optimización del gasto."/>
    <m/>
    <m/>
    <m/>
    <m/>
    <s v="Presentación de estados financieros al Consejo Directivo. Aprobación del Presupuesto de costos y gastos asi como el de ingresos por parte del Consejo Directivo. Análisis de variaciones presupuestales con su respectiva justificación. Reporte de riesgos financieros al Comité de Dirección."/>
    <s v="Son efectivos y están documentados "/>
    <s v="Fuerte"/>
    <n v="100"/>
    <m/>
    <m/>
    <m/>
    <m/>
    <m/>
    <m/>
    <m/>
    <m/>
    <m/>
    <m/>
    <m/>
    <m/>
    <m/>
    <m/>
    <m/>
    <m/>
    <m/>
    <m/>
    <m/>
    <m/>
    <m/>
    <x v="1"/>
    <m/>
    <m/>
  </r>
  <r>
    <m/>
    <x v="1"/>
    <m/>
    <s v="Gestión"/>
    <s v="Financiero"/>
    <m/>
    <m/>
    <s v="Falta de articulación entre presupuestos, planes operativos y proyectos institucionales. Aprobación de compromisos financieros sin respaldo presupuestal."/>
    <m/>
    <m/>
    <m/>
    <m/>
    <s v="Reconocimiento de las obligaciones desde el mismo momento en que se originan. Indicadores Financieros"/>
    <s v="Son efectivos y están documentados "/>
    <s v="Fuerte"/>
    <n v="100"/>
    <m/>
    <m/>
    <m/>
    <m/>
    <m/>
    <m/>
    <m/>
    <m/>
    <m/>
    <m/>
    <m/>
    <m/>
    <m/>
    <m/>
    <m/>
    <m/>
    <m/>
    <m/>
    <m/>
    <m/>
    <m/>
    <x v="1"/>
    <m/>
    <m/>
  </r>
  <r>
    <n v="28"/>
    <x v="1"/>
    <s v="Falta de veracidad o confiabilidad de la información contable y financiera "/>
    <s v="Gestión"/>
    <s v="Financiero"/>
    <s v="No aplica"/>
    <s v="No aplica "/>
    <s v="Diferencias entre la información contable y  y los datos operativos de los procesos. Omisión en la conciliación de cuentas bancarias."/>
    <s v="Reprocesos contables y administrativos._x000a_Incumplimiento ante entes de control (Contraloría, DIAN, UGPP, etc.)._x000a_Hallazgos en auditorías externas e internas._x000a_Informes financieros imprecisos para el Consejo Directivo o entes de vigilancia._x000a_Toma de decisiones basada en información errada._x000a_Afectación a la credibilidad institucional ante partes interesadas."/>
    <n v="1"/>
    <n v="3"/>
    <s v="Moderada"/>
    <s v="Se realizan comparación con la información de los otros procesos. Se cuenta con el procedimiento Inversión en Títulos valores. "/>
    <s v="Son efectivos y están documentados "/>
    <s v="Fuerte"/>
    <n v="100"/>
    <n v="100"/>
    <s v="Fuerte"/>
    <s v="Directa"/>
    <s v="Directa"/>
    <n v="2"/>
    <n v="2"/>
    <n v="-1"/>
    <n v="1"/>
    <n v="1"/>
    <n v="1"/>
    <s v="Baja"/>
    <s v="Asumir el riesgo"/>
    <s v="Asumir el riesgo"/>
    <s v="Continuar con la aplicación de controles "/>
    <s v="Profesional Financiera"/>
    <d v="2025-01-08T00:00:00"/>
    <d v="2025-12-31T00:00:00"/>
    <s v="Mensual"/>
    <s v="Informe de Revisoria Fiscal"/>
    <s v="Archivo Financiero"/>
    <s v="Notificar error al proveedor en caso de fallo en el sistema y realizar seguimiento al caso._x000a_Error en la interface revisar y encontrar diferencias con el proceso involucrado._x000a_En caso de error en el registro de la información contable, seguir manual de políticas contables. _x000a_Suspender reportes financieros externos hasta revisar inconsistencias._x000a_Realizar revisión integral del estado contable con soporte documentado._x000a_Elaborar informe técnico para el Consejo Directivo sobre los ajustes realizados._x000a_Actualizar el manual de políticas contables si el error fue de interpretación o deficiencia normativa."/>
    <x v="0"/>
    <s v="No aplica"/>
    <s v="No aplica"/>
  </r>
  <r>
    <m/>
    <x v="1"/>
    <m/>
    <s v="Gestión"/>
    <s v="Financiero"/>
    <m/>
    <m/>
    <s v="Errores de digitación, clasificación o parametrización en el software contable. Procesamiento incorrecto o incompleto por parte del software financiero."/>
    <m/>
    <m/>
    <m/>
    <m/>
    <s v="Seguimiento y reporte de casos al proveedor del software en caso de falla o error, contrato de mantenimiento con el proveedor. "/>
    <s v="Son efectivos y están documentados "/>
    <s v="Fuerte"/>
    <n v="100"/>
    <m/>
    <m/>
    <m/>
    <m/>
    <m/>
    <m/>
    <m/>
    <m/>
    <m/>
    <m/>
    <m/>
    <m/>
    <m/>
    <m/>
    <m/>
    <m/>
    <m/>
    <m/>
    <m/>
    <m/>
    <m/>
    <x v="1"/>
    <m/>
    <m/>
  </r>
  <r>
    <m/>
    <x v="1"/>
    <m/>
    <s v="Gestión"/>
    <s v="Financiero"/>
    <m/>
    <m/>
    <s v="Error en el registro de los datos contables o extemporaneo. Falta de conciliación de información entre áreas (Financiero, Administrativo- compras, nómina, proyectos). Inadecuada formación o rotación frecuente del personal contable. Ausencia de validación cruzada y revisión interna antes del cierre contable."/>
    <m/>
    <m/>
    <m/>
    <m/>
    <s v="Se cuenta con el documento  Manual de políticas contables y el procedimiento contable. Seguimiento y control por parte de la revisoría fiscal. Definir roles de respaldo para el personal en caso de ausencias o incapacidades."/>
    <s v="Son efectivos y están documentados "/>
    <s v="Fuerte"/>
    <n v="100"/>
    <m/>
    <m/>
    <m/>
    <m/>
    <m/>
    <m/>
    <m/>
    <m/>
    <m/>
    <m/>
    <m/>
    <m/>
    <m/>
    <m/>
    <m/>
    <m/>
    <m/>
    <m/>
    <m/>
    <m/>
    <m/>
    <x v="1"/>
    <m/>
    <m/>
  </r>
  <r>
    <n v="29"/>
    <x v="3"/>
    <s v="MALVERSACIÓN O PECULADO_x000a_(Apropiación, uso, culposo, intencional, propio, impropio)_x000a_"/>
    <s v="Corrupción"/>
    <s v="Cumplimiento"/>
    <s v="No aplica"/>
    <s v="No aplica"/>
    <s v="Utilización impropia de los recursos, infraestructura, insumos, dispositivos y equipos del CONTE buscando provecho particular, usufructo_x000a_y/o apropiamiento de los mismos en detrimento del patrimonio de la Empresa._x000a_Uso excesivo del poder_x000a_Desconocimiento de los procedimientos y normativas"/>
    <s v="Incumplimiento de objetivos y metas institucionales_x000a_Sanciones disciplinarias, fiscales y/o penales._x000a_"/>
    <n v="1"/>
    <n v="3"/>
    <s v="Moderada"/>
    <s v="Se cuenta con el programa de tranparencia empresarial, el codigo de etica y buen gobierno corporativo y las auditorias internas. "/>
    <s v="Son efectivos y están documentados "/>
    <s v="Fuerte"/>
    <n v="100"/>
    <n v="100"/>
    <s v="Fuerte"/>
    <s v="Directa"/>
    <s v="No disminuye"/>
    <n v="2"/>
    <n v="0"/>
    <n v="-1"/>
    <n v="3"/>
    <n v="1"/>
    <n v="3"/>
    <s v="Moderada"/>
    <s v="Asumir o reducir el riesgo"/>
    <s v="Asumir el riesgo"/>
    <s v="Implementación del plan de bienestar e incentivos. 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x v="0"/>
    <s v="No aplica"/>
    <s v="No aplica"/>
  </r>
  <r>
    <m/>
    <x v="3"/>
    <m/>
    <s v="Corrupción"/>
    <s v="Cumplimiento"/>
    <m/>
    <m/>
    <m/>
    <m/>
    <m/>
    <m/>
    <m/>
    <s v="En todo proceso contractual que desarrolle el CONTE se debe tener en cuenta la Guía contratación y gestión de proveedores así como el procedimiento de compras adoptado por la Empresa. Con el fin de identificar las posibles situaciones o desviaciones en el objeto contractual se cuenta con supervisores para cada contrato quienes deben presentar informe de supervisión."/>
    <s v="Son efectivos y están documentados "/>
    <s v="Fuerte"/>
    <n v="100"/>
    <m/>
    <m/>
    <m/>
    <m/>
    <m/>
    <m/>
    <m/>
    <m/>
    <m/>
    <m/>
    <m/>
    <m/>
    <m/>
    <m/>
    <m/>
    <m/>
    <m/>
    <m/>
    <m/>
    <m/>
    <m/>
    <x v="1"/>
    <m/>
    <m/>
  </r>
  <r>
    <m/>
    <x v="3"/>
    <m/>
    <s v="Corrupción"/>
    <s v="Cumplimiento"/>
    <m/>
    <m/>
    <m/>
    <m/>
    <m/>
    <m/>
    <m/>
    <s v="Se cuenta con proceso disciplinario interno en el proceso Administrativo para adelantar las investigaciones correspondientes de oficio por denuncias efectuadas, al igual que con Se cuenta con un Reglamento Interno de Trabajo, el cual debe cumplirse. Se cuenta con el proceso Administrativo para adelantar las investigaciones correspondientes  por denuncias efectuadas."/>
    <s v="Son efectivos y están documentados "/>
    <s v="Fuerte"/>
    <n v="100"/>
    <m/>
    <m/>
    <m/>
    <m/>
    <m/>
    <m/>
    <m/>
    <m/>
    <m/>
    <m/>
    <m/>
    <m/>
    <m/>
    <m/>
    <m/>
    <m/>
    <m/>
    <m/>
    <m/>
    <m/>
    <m/>
    <x v="1"/>
    <m/>
    <m/>
  </r>
  <r>
    <n v="30"/>
    <x v="3"/>
    <s v="COHECHO_x000a_(Propio, impropio, por dar u ofrecer, manipulación indebida de información, favorecimiento a terceros en gestión de recursos, indebido manejo de pagos y cobros indebidos)._x000a_"/>
    <s v="Corrupción"/>
    <s v="Cumplimiento"/>
    <s v="No aplica"/>
    <s v="No aplica"/>
    <s v="Omitir, negar, retardar, falsear documentos o entrabar la orientación o suministro de información a los usuarios que requieren los servicios del CONTE_x000a_Uso excesivo del poder_x000a_Desconocimiento de los procedimientos y normativas"/>
    <s v="Incumplimiento de objetivos y metas institucionales_x000a_Sanciones disciplinarias, fiscales y/o penales._x000a_"/>
    <n v="1"/>
    <n v="3"/>
    <s v="Moderada"/>
    <s v="Se cuenta con el programa de tranparencia empresarial, el codigo de etica y buen gobierno corporativo y las auditorias internas. "/>
    <s v="Son efectivos y están documentados "/>
    <s v="Fuerte"/>
    <n v="100"/>
    <n v="100"/>
    <s v="Fuerte"/>
    <s v="Directa"/>
    <s v="No disminuye"/>
    <n v="2"/>
    <n v="0"/>
    <n v="-1"/>
    <n v="3"/>
    <n v="1"/>
    <n v="3"/>
    <s v="Moderada"/>
    <s v="Asumir o reducir el riesgo"/>
    <s v="Reducir el riesgo"/>
    <s v="Implementación del plan de bienestar e incentivos._x000a_Implementación del procedimiento de selección de personal _x000a_Continuar con la aplicación de controles "/>
    <s v="Dirección Ejecutiva- Líder Administrativo"/>
    <d v="2024-01-01T00:00:00"/>
    <d v="2024-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x v="0"/>
    <s v="No aplica"/>
    <s v="No aplica"/>
  </r>
  <r>
    <m/>
    <x v="3"/>
    <m/>
    <s v="Corrupción"/>
    <s v="Cumplimiento"/>
    <m/>
    <m/>
    <m/>
    <m/>
    <m/>
    <m/>
    <m/>
    <s v="Se cuenta con el plan de capacitación, manual Específico de Funciones. La Empresa cuenta con procedimiento y Guía  de contratación adoptado y divulgado. Se cuenta con los formatos necesarios para llevar a cabo contratos.  Se cuenta con un formato para la supervisión de los contratos. "/>
    <s v="Son efectivos y están documentados "/>
    <s v="Fuerte"/>
    <n v="100"/>
    <m/>
    <m/>
    <m/>
    <m/>
    <m/>
    <m/>
    <m/>
    <m/>
    <m/>
    <m/>
    <m/>
    <m/>
    <m/>
    <m/>
    <m/>
    <m/>
    <m/>
    <m/>
    <m/>
    <m/>
    <m/>
    <x v="1"/>
    <m/>
    <m/>
  </r>
  <r>
    <m/>
    <x v="3"/>
    <m/>
    <s v="Corrupción"/>
    <s v="Cumplimiento"/>
    <m/>
    <m/>
    <m/>
    <m/>
    <m/>
    <m/>
    <m/>
    <s v="Se cuenta con el proceso Administrativo para adelantar las investigaciones correspondientes  por denuncias efectuadas, asi como con un Reglamento Interno de Trabajo, el cual debe cumplirse."/>
    <s v="Son efectivos y están documentados "/>
    <s v="Fuerte"/>
    <n v="100"/>
    <m/>
    <m/>
    <m/>
    <m/>
    <m/>
    <m/>
    <m/>
    <m/>
    <m/>
    <m/>
    <m/>
    <m/>
    <m/>
    <m/>
    <m/>
    <m/>
    <m/>
    <m/>
    <m/>
    <m/>
    <m/>
    <x v="1"/>
    <m/>
    <m/>
  </r>
  <r>
    <n v="31"/>
    <x v="5"/>
    <s v="PREVARICATO_x000a_(Acción u Omisión)_x000a_"/>
    <s v="Corrupción"/>
    <s v="Cumplimiento"/>
    <s v="No aplica"/>
    <s v="No aplica"/>
    <s v="Es el acto de funcionarios que toman decisiones por medio de una resolución, dictamen o un concepto contrarios a la ley._x000a_Para omitir retardar o no realizar las acciones para la prestación optima de los servicios y que no sean cumplidos dentro del marco de legalidad exigido con ocasión de su cargo_x000a_Uso excesivo del poder_x000a_Desconocimiento de los procedimientos y normativas"/>
    <s v="Incumplimiento de objetivos y metas institucionales_x000a_Sanciones disciplinarias, fiscales y/o penales._x000a_"/>
    <n v="1"/>
    <n v="3"/>
    <s v="Moderada"/>
    <s v="Se cuenta con el programa de tranparencia empresarial, el codigo de etica y buen gobierno corporativo y las auditorias internas. "/>
    <s v="Son efectivos y están documentados "/>
    <s v="Fuerte"/>
    <n v="100"/>
    <n v="100"/>
    <s v="Fuerte"/>
    <s v="Directa"/>
    <s v="No disminuye"/>
    <n v="2"/>
    <n v="0"/>
    <n v="-1"/>
    <n v="3"/>
    <n v="1"/>
    <n v="3"/>
    <s v="Moderada"/>
    <s v="Asumir o reducir el riesgo"/>
    <s v="Reducir el riesgo"/>
    <s v="Implementación del plan de bienestar e incentivos._x000a_Implementación del procedimiento de selección de personal _x000a_Continuar con la aplicación de controles."/>
    <s v="Dirección Ejecutiva- Líder Administrativo- Lider Misional"/>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x v="0"/>
    <s v="No aplica"/>
    <s v="No aplica"/>
  </r>
  <r>
    <m/>
    <x v="6"/>
    <m/>
    <s v="Corrupción"/>
    <s v="Cumplimiento"/>
    <m/>
    <m/>
    <m/>
    <m/>
    <m/>
    <m/>
    <m/>
    <s v="Se cuenta con el plan de capacitación, manual Específico de Funciones. La Empresa cuenta con procedimiento y Guía  de contratación adoptado y divulgado. Se cuenta con los formatos necesarios para llevar a cabo contratos.  Se cuenta con un formato para la supervisión de los contratos. _x000a_"/>
    <s v="Son efectivos y están documentados "/>
    <s v="Fuerte"/>
    <n v="100"/>
    <m/>
    <m/>
    <m/>
    <m/>
    <m/>
    <m/>
    <m/>
    <m/>
    <m/>
    <m/>
    <m/>
    <m/>
    <m/>
    <m/>
    <m/>
    <m/>
    <m/>
    <m/>
    <m/>
    <m/>
    <m/>
    <x v="1"/>
    <m/>
    <m/>
  </r>
  <r>
    <m/>
    <x v="0"/>
    <m/>
    <s v="Corrupción"/>
    <s v="Cumplimiento"/>
    <m/>
    <m/>
    <m/>
    <m/>
    <m/>
    <m/>
    <m/>
    <s v="Se cuenta con el proceso Administrativo para adelantar las investigaciones correspondientes  por denuncias efectuadas, asi como con Reglamento Interno de Trabajo, con procesos y procedimientos establecidos. "/>
    <s v="Son efectivos y están documentados "/>
    <s v="Fuerte"/>
    <n v="100"/>
    <m/>
    <m/>
    <m/>
    <m/>
    <m/>
    <m/>
    <m/>
    <m/>
    <m/>
    <m/>
    <m/>
    <m/>
    <m/>
    <m/>
    <m/>
    <m/>
    <m/>
    <m/>
    <m/>
    <m/>
    <m/>
    <x v="1"/>
    <m/>
    <m/>
  </r>
  <r>
    <n v="32"/>
    <x v="3"/>
    <s v="CONCUSIÓN –FRAUDE_x000a_"/>
    <s v="Corrupción"/>
    <s v="Cumplimiento"/>
    <s v="No aplica"/>
    <s v="No aplica"/>
    <s v="Insumos y/o equipos, amañando los costos, necesidades reales u obviando requisitos técnicos y estudios para obtener un beneficio personal, generalmente económico afectando los recursos la Empresa._x000a_Uso excesivo del poder_x000a_Desconocimiento de los procedimientos y normativas"/>
    <s v="Incumplimiento de objetivos y metas institucionales_x000a_Sanciones disciplinarias, fiscales y/o penales._x000a_"/>
    <n v="1"/>
    <n v="4"/>
    <s v="Alta"/>
    <s v="Se cuenta con el programa de tranparencia empresacial, el codigo de etica y buen gobierno corporativo y las auditorias internas. "/>
    <s v="Son efectivos y están documentados "/>
    <s v="Fuerte"/>
    <n v="100"/>
    <n v="100"/>
    <s v="Fuerte"/>
    <s v="Directa"/>
    <s v="No disminuye"/>
    <n v="2"/>
    <n v="0"/>
    <n v="-1"/>
    <n v="4"/>
    <n v="1"/>
    <n v="4"/>
    <s v="Alta"/>
    <s v="Reducir, evitar, Compartir o transferir el riesgo "/>
    <s v="Reducir el riesgo"/>
    <s v="Implementación del plan de bienestar e incentivos._x000a_Implementación del procedimiento de selección de personal 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x v="0"/>
    <s v="No aplica"/>
    <s v="No aplica"/>
  </r>
  <r>
    <m/>
    <x v="3"/>
    <m/>
    <s v="Corrupción"/>
    <s v="Cumplimiento"/>
    <m/>
    <m/>
    <m/>
    <m/>
    <m/>
    <m/>
    <m/>
    <s v="Se cuenta con el plan de capacitación, manual Específico de Funciones. La Empresa cuenta con procedimiento y Guía  de contratación adoptado y divulgado. Se cuenta con los formatos necesarios para llevar a cabo contratos.  Se cuenta con un formato para la supervisión de los contratos. "/>
    <s v="Son efectivos y están documentados "/>
    <s v="Fuerte"/>
    <n v="100"/>
    <m/>
    <m/>
    <m/>
    <m/>
    <m/>
    <m/>
    <m/>
    <m/>
    <m/>
    <m/>
    <m/>
    <m/>
    <m/>
    <m/>
    <m/>
    <m/>
    <m/>
    <m/>
    <m/>
    <m/>
    <m/>
    <x v="1"/>
    <m/>
    <m/>
  </r>
  <r>
    <m/>
    <x v="3"/>
    <m/>
    <s v="Corrupción"/>
    <s v="Cumplimiento"/>
    <m/>
    <m/>
    <m/>
    <m/>
    <m/>
    <m/>
    <m/>
    <s v="Se cuenta con el proceso Administrativo para adelantar las investigaciones correspondientes  por denuncias efectuadas, asi como con Reglamento Interno de Trabajo, con procesos y procedimientos establecidos. "/>
    <s v="Son efectivos y están documentados "/>
    <s v="Fuerte"/>
    <n v="100"/>
    <m/>
    <m/>
    <m/>
    <m/>
    <m/>
    <m/>
    <m/>
    <m/>
    <m/>
    <m/>
    <m/>
    <m/>
    <m/>
    <m/>
    <m/>
    <m/>
    <m/>
    <m/>
    <m/>
    <m/>
    <m/>
    <x v="1"/>
    <m/>
    <m/>
  </r>
  <r>
    <n v="33"/>
    <x v="0"/>
    <s v="TRÁFICO DE INFLUENCIAS_x000a_(favorecimiento a terceros)_x000a_"/>
    <s v="Corrupción"/>
    <s v="Cumplimiento"/>
    <s v="No aplica"/>
    <s v="No aplica"/>
    <s v="Ejercer cualquier clase de coacción sobre servidores públicos o sobre particulares que ejerzan funciones públicas invocando influencias reales o simuladas, para obtener provecho personal o para terceros, o para que procedan en determinado sentido (nombramientos irregulares, nepotismo)._x000a_Uso excesivo del poder_x000a_Desconocimiento de los procedimientos y normativas"/>
    <s v="Incumplimiento de objetivos y metas institucionales_x000a_Sanciones disciplinarias, fiscales y/o penales._x000a_"/>
    <n v="1"/>
    <n v="4"/>
    <s v="Alta"/>
    <s v="Se cuenta con el programa de tranparencia empresacial, el codigo de etica y buen gobierno corporativo y las auditorias internas. "/>
    <s v="Son efectivos y están documentados "/>
    <s v="Fuerte"/>
    <n v="100"/>
    <n v="100"/>
    <s v="Fuerte"/>
    <s v="Directa"/>
    <s v="No disminuye"/>
    <n v="2"/>
    <n v="0"/>
    <n v="-1"/>
    <n v="4"/>
    <n v="1"/>
    <n v="4"/>
    <s v="Alta"/>
    <s v="Reducir, evitar, Compartir o transferir el riesgo "/>
    <s v="Reducir el riesgo"/>
    <s v="1. Implementación del plan de bienestar e incentivos._x000a__x000a_2. Implementación del procedimiento de selección de personal._x000a_3. Implementacion del codigo de etica y buen gobierno del CONTE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x v="0"/>
    <s v="No aplica"/>
    <s v="No aplica"/>
  </r>
  <r>
    <m/>
    <x v="4"/>
    <m/>
    <s v="Corrupción"/>
    <s v="Cumplimiento"/>
    <m/>
    <m/>
    <m/>
    <m/>
    <m/>
    <m/>
    <m/>
    <s v="Se cuenta con un formato para realizar la comparación de las  propuestas recibidas para el proceso contractual (selección de proveedores). Se cuenta con el formato para realizar el informe de supervisión de los contratos. Se cuenta con los formatos necesarios para dar seguimiento a los procesos contractuales de los cuales es asignado como  supervisor."/>
    <s v="Son efectivos y están documentados "/>
    <s v="Fuerte"/>
    <n v="100"/>
    <m/>
    <m/>
    <m/>
    <m/>
    <m/>
    <m/>
    <m/>
    <m/>
    <m/>
    <m/>
    <m/>
    <m/>
    <m/>
    <m/>
    <m/>
    <m/>
    <m/>
    <m/>
    <m/>
    <m/>
    <m/>
    <x v="1"/>
    <m/>
    <m/>
  </r>
  <r>
    <m/>
    <x v="4"/>
    <m/>
    <s v="Corrupción"/>
    <s v="Cumplimiento"/>
    <m/>
    <m/>
    <m/>
    <m/>
    <m/>
    <m/>
    <m/>
    <s v="Se cuenta con un Reglamento Interno de Trabajo, el cual debe cumplirse. Se cuenta con el proceso Administrativo para adelantar las investigaciones correspondientes  por denuncias efectuadas."/>
    <s v="Son efectivos y están documentados "/>
    <s v="Fuerte"/>
    <n v="100"/>
    <m/>
    <m/>
    <m/>
    <m/>
    <m/>
    <m/>
    <m/>
    <m/>
    <m/>
    <m/>
    <m/>
    <m/>
    <m/>
    <m/>
    <m/>
    <m/>
    <m/>
    <m/>
    <m/>
    <m/>
    <m/>
    <x v="1"/>
    <m/>
    <m/>
  </r>
  <r>
    <n v="34"/>
    <x v="3"/>
    <s v="UTILIZACIÓN DE INFORMACIÓN PRIVILEGIADA_x000a_"/>
    <s v="Corrupción"/>
    <s v="Cumplimiento"/>
    <s v="No aplica"/>
    <s v="No aplica"/>
    <s v="Realizar uso indebido como funcionario,  colaborador, contratista,  directivo o miembro del Consejo Directivo del CONTE de información que haya conocido por razón o con ocasión de sus funciones, con el fin de obtener provecho para sí o para un tercero, sea esta persona natural o jurídica_x000a_Uso excesivo del poder_x000a_Desconocimiento de los procedimientos y normativas"/>
    <s v="Incumplimiento de objetivos y metas institucionales_x000a_Sanciones disciplinarias, fiscales y/o penales._x000a_"/>
    <n v="1"/>
    <n v="3"/>
    <s v="Moderada"/>
    <s v="Se cuenta con el programa de tranparencia empresacial, el codigo de etica y buen gobierno corporativo y las auditorias internas. "/>
    <s v="Son efectivos y están documentados "/>
    <s v="Fuerte"/>
    <n v="100"/>
    <n v="100"/>
    <s v="Fuerte"/>
    <s v="Directa"/>
    <s v="No disminuye"/>
    <n v="2"/>
    <n v="0"/>
    <n v="-1"/>
    <n v="3"/>
    <n v="1"/>
    <n v="3"/>
    <s v="Moderada"/>
    <s v="Asumir o reducir el riesgo"/>
    <s v="Reducir el riesgo"/>
    <s v="1. Implementación del plan de bienestar e incentivos._x000a__x000a_2. Implementación del procedimiento de selección de personal. _x000a__x000a_3. Implementacion del codigo de etica y buen gobierno del CONTE. _x000a_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x v="0"/>
    <s v="No aplica"/>
    <s v="No aplica"/>
  </r>
  <r>
    <m/>
    <x v="3"/>
    <m/>
    <s v="Corrupción"/>
    <s v="Cumplimiento"/>
    <m/>
    <m/>
    <m/>
    <m/>
    <m/>
    <m/>
    <m/>
    <s v="Se cuenta con acuerdos para el funcionamiento y ejercicio de las actividades del Consejo Directivo"/>
    <s v="Son efectivos y están documentados "/>
    <s v="Fuerte"/>
    <n v="100"/>
    <m/>
    <m/>
    <m/>
    <m/>
    <m/>
    <m/>
    <m/>
    <m/>
    <m/>
    <m/>
    <m/>
    <m/>
    <m/>
    <m/>
    <m/>
    <m/>
    <m/>
    <m/>
    <m/>
    <m/>
    <m/>
    <x v="1"/>
    <m/>
    <m/>
  </r>
  <r>
    <m/>
    <x v="3"/>
    <m/>
    <s v="Corrupción"/>
    <s v="Cumplimiento"/>
    <m/>
    <m/>
    <m/>
    <m/>
    <m/>
    <m/>
    <m/>
    <s v="Se cuenta con un Reglamento Interno de Trabajo, el cual debe cumplirse. Se cuenta con el proceso Administrativo para adelantar las investigaciones correspondientes  por denuncias efectuadas. Se cuenta con los subprocesos o actividades relacionados con el recurso humano en el proceso Administrativo. "/>
    <s v="Son efectivos y están documentados "/>
    <s v="Fuerte"/>
    <n v="100"/>
    <m/>
    <m/>
    <m/>
    <m/>
    <m/>
    <m/>
    <m/>
    <m/>
    <m/>
    <m/>
    <m/>
    <m/>
    <m/>
    <m/>
    <m/>
    <m/>
    <m/>
    <m/>
    <m/>
    <m/>
    <m/>
    <x v="1"/>
    <m/>
    <m/>
  </r>
  <r>
    <n v="35"/>
    <x v="3"/>
    <s v="SOLICITAR DÁDIVAS O ACCEDER A SOBORNO_x000a_"/>
    <s v="Corrupción"/>
    <s v="Cumplimiento"/>
    <s v="No aplica"/>
    <s v="No aplica"/>
    <s v="Tolerar por parte del supervisor de los contratos, el incumplimiento en la calidad de los bienes y servicios adquiridos por la Empresa, o en su defecto, los exigidos por las normas técnicas obligatorias, o certificar como recibida a satisfacción, obra, suministro o servicio que no ha sido ejecutado a cabalidad a cambio de un beneficio particular_x000a_Uso excesivo del poder_x000a_Desconocimiento de los procedimientos y normativas"/>
    <s v="Incumplimiento de objetivos y metas institucionales_x000a_Sanciones disciplinarias, fiscales y/o penales._x000a_"/>
    <n v="1"/>
    <n v="4"/>
    <s v="Alta"/>
    <s v="Se cuenta con invitación a cotizar a los diferentes proveedores._x000a__x000a_Al final del proceso contractual, el supervisor asignado realiza la respectiva evaluación del proveedor._x000a__x000a_Con el fin de identificar las posibles situaciones o desviaciones en el objeto contractual se cuenta con supervisores para cada contrato quienes deben presentar informe de supervisión._x000a__x000a_Se cuenta con el formato para realizar el informe de supervisión de los contratos._x000a__x000a_Se cuenta con el programa de tranparencia empresacial, el codigo de etica y buen gobierno corporativo y las auditorias internas. "/>
    <s v="Son efectivos y están documentados "/>
    <s v="Fuerte"/>
    <n v="100"/>
    <n v="100"/>
    <s v="Fuerte"/>
    <s v="Directa"/>
    <s v="No disminuye"/>
    <n v="2"/>
    <n v="0"/>
    <n v="-1"/>
    <n v="4"/>
    <n v="1"/>
    <n v="4"/>
    <s v="Alta"/>
    <s v="Reducir, evitar, Compartir o transferir el riesgo "/>
    <s v="Reducir el riesgo"/>
    <s v="1. Implementación del plan de bienestar e incentivos._x000a_2. Implementación del procedimiento de selección de personal. _x000a_3. . Implementacion del codigo de etica y buen gobierno del CONTE. _x000a_Continuar con la aplicación de controles "/>
    <s v="Dirección Ejecutiva- Líder Administrativo"/>
    <d v="2025-01-08T00:00:00"/>
    <d v="2025-12-31T00:00:00"/>
    <s v="Semestral "/>
    <s v="# Casos presentados "/>
    <s v="Procesos disciplinarios adelantados contra empleados"/>
    <s v="1. Activar protocolo interno de atención de denuncias, garantizando confidencialidad, trazabilidad y protección del denunciante._x000a_2. Convocar inmediatamente al Comité de Ética._x000a_3. Realizar investigación interna documentada, con cronograma, responsables y entrevistas._x000a_4. Aplicar medidas disciplinarias o administrativas si corresponde, conforme al régimen interno y normativo._x000a_5. Elaborar informe de cierre del caso con lecciones aprendidas y acciones preventivas a futuro._x000a_6. Refrescar la comunicación sobre el canal ético y el compromiso de la entidad con la transparencia."/>
    <x v="0"/>
    <s v="No aplica"/>
    <s v="No aplica"/>
  </r>
  <r>
    <m/>
    <x v="3"/>
    <m/>
    <s v="Corrupción"/>
    <s v="Cumplimiento"/>
    <m/>
    <m/>
    <m/>
    <m/>
    <m/>
    <m/>
    <m/>
    <m/>
    <s v="Son efectivos y están documentados "/>
    <s v="Fuerte"/>
    <n v="100"/>
    <m/>
    <m/>
    <m/>
    <m/>
    <m/>
    <m/>
    <m/>
    <m/>
    <m/>
    <m/>
    <m/>
    <m/>
    <m/>
    <m/>
    <m/>
    <m/>
    <m/>
    <m/>
    <m/>
    <m/>
    <m/>
    <x v="1"/>
    <m/>
    <m/>
  </r>
  <r>
    <m/>
    <x v="3"/>
    <m/>
    <s v="Corrupción"/>
    <s v="Cumplimiento"/>
    <m/>
    <m/>
    <m/>
    <m/>
    <m/>
    <m/>
    <m/>
    <m/>
    <s v="Son efectivos y están documentados "/>
    <s v="Fuerte"/>
    <n v="100"/>
    <m/>
    <m/>
    <m/>
    <m/>
    <m/>
    <m/>
    <m/>
    <m/>
    <m/>
    <m/>
    <m/>
    <m/>
    <m/>
    <m/>
    <m/>
    <m/>
    <m/>
    <m/>
    <m/>
    <m/>
    <m/>
    <x v="1"/>
    <m/>
    <m/>
  </r>
  <r>
    <n v="36"/>
    <x v="7"/>
    <s v="Falta de disponibilidad de Equipos de computo,  software, programas, etc."/>
    <s v="Gestión"/>
    <s v="Operativo"/>
    <s v="No aplica"/>
    <s v="No aplica "/>
    <s v="Fallas físicas y lógicas en los equipos de computo, Software u  obsolescencia técnologica, Licencias vencidas o inadecuadas para el software requerido, Falta de mantenimiento preventivo o correctivo oportuno, "/>
    <s v="Interrupción de procesos críticos (contabilidad, pagos, matrícula, trámites, etc.)._x000a_Pérdida de información o corrupción de datos institucionales._x000a_Retrasos en la atención a partes interesadas y usuarios._x000a_Aumento del riesgo operativo y legal._x000a_Reprocesos administrativos y financieros._x000a_Posibles sanciones o hallazgos si se pierden datos sujetos a control._x000a_Afectación de la imagen institucional frente a partes interesadas o entes de control."/>
    <n v="1"/>
    <n v="4"/>
    <s v="Alta"/>
    <s v="Se realiza mantenimiento preventivo  según cronograma establecido a los equipos, en el presupuesto de gastos se incluyen los requerimientos de renovaciones de equipos según se requiera. Se cuenta con todas las licencias requeridas para el funcionamiento y se tiene contrato con los proveedores de los diferentes software. "/>
    <s v="Son efectivos y están documentados "/>
    <s v="Fuerte"/>
    <n v="100"/>
    <n v="100"/>
    <s v="Fuerte"/>
    <s v="Directa"/>
    <s v="Indirectamente "/>
    <n v="2"/>
    <n v="1"/>
    <n v="-1"/>
    <n v="3"/>
    <n v="1"/>
    <n v="3"/>
    <s v="Moderada"/>
    <s v="Asumir o reducir el riesgo"/>
    <s v="Reducir el riesgo"/>
    <s v="1. implementacion de los controles establecidos en el manual de seguridad de la informacion. _x000a_2.Diseñar el plan de continuidad del negocio_x000a_Continuar con la aplicación de controles "/>
    <s v="Profesional de Tecnología- Líder Administrativo"/>
    <d v="2025-01-08T00:00:00"/>
    <d v="2025-12-31T00:00:00"/>
    <s v="Mensual"/>
    <s v="Indicador de disponibilidad de los servicios-"/>
    <s v="Cuadro de mando del proceso de tecnologia"/>
    <s v=" 1. Activar actividadesde contingencia o de continuidad operativa (uso de backups, trabajo remoto, registros manuales temporales)._x000a_2. Comunicar oportunamente a los líderes de proceso y Dirección Ejecutiva la afectación._x000a_3. Realizar diagnóstico técnico de la causa del incidente._x000a_4. Ejecutar protocolo de restauración de información si se cuenta con backups válidos._x000a_5. Levantar informe técnico y administrativo con las lecciones aprendidas y ajustes necesarios al sistema de control._x000a_6. Analizar las causas del incumplimiento_x000a_7.  Apertura de la acción de mejora _x000a_8. Seguimiento a las acciones definidas."/>
    <x v="0"/>
    <s v="No aplica"/>
    <s v="No aplica"/>
  </r>
  <r>
    <m/>
    <x v="7"/>
    <m/>
    <s v="Gestión"/>
    <s v="Operativo"/>
    <m/>
    <m/>
    <s v="Ataques de malware o virus informáticos.Fallas en el sistema de respaldos o en la restauración de datos."/>
    <m/>
    <m/>
    <m/>
    <m/>
    <s v="Se cuenta con las licencias de antivirus y  se cuenta con Backup de la información. "/>
    <s v="Son efectivos y están documentados "/>
    <s v="Fuerte"/>
    <n v="100"/>
    <m/>
    <m/>
    <m/>
    <m/>
    <m/>
    <m/>
    <m/>
    <m/>
    <m/>
    <m/>
    <m/>
    <m/>
    <m/>
    <m/>
    <m/>
    <m/>
    <m/>
    <m/>
    <m/>
    <m/>
    <m/>
    <x v="1"/>
    <m/>
    <m/>
  </r>
  <r>
    <m/>
    <x v="7"/>
    <m/>
    <s v="Gestión"/>
    <s v="Operativo"/>
    <m/>
    <m/>
    <s v="Accesos no autorizados o fallas en los controles de seguridad lógica. _x0009_Dependencia de un único proveedor o software sin respaldo local."/>
    <m/>
    <m/>
    <m/>
    <m/>
    <s v="Esta prohibido el ingreso de personal no autorizado al cuarto de datos y se cuentan con las cámaras de seguridad como seguimiento y control. Contratos activos con proveedores de software."/>
    <s v="Son efectivos y están documentados "/>
    <s v="Fuerte"/>
    <n v="100"/>
    <m/>
    <m/>
    <m/>
    <m/>
    <m/>
    <m/>
    <m/>
    <m/>
    <m/>
    <m/>
    <m/>
    <m/>
    <m/>
    <m/>
    <m/>
    <m/>
    <m/>
    <m/>
    <m/>
    <m/>
    <m/>
    <x v="1"/>
    <m/>
    <m/>
  </r>
  <r>
    <n v="37"/>
    <x v="7"/>
    <s v="Pérdida de la confidencialidad de la información"/>
    <s v="Seguridad de la Información "/>
    <s v="Información "/>
    <m/>
    <s v="Criminal de la computación"/>
    <s v="Ausencia de esquemas de reemplazo periódico"/>
    <s v="Incumplimiento ley habeas data_x000a_Hallazgos de entes de control, Superintendencia de Industria y Comercio, Fiscalía._x000a_Procesos disciplinarios_x000a_Pérdida de credibilidad institucional y reputación_x000a_Quejas y reclamos de las partes interesadas_x000a_Plagio de Información_x000a_Fuga de Información_x000a_Hurto de Información_x000a_Sanciones disciplinarias, fiscales y/o penales._x000a_Detrimento Patrimonial _x000a_Incumplimiento de procesos, metas y objetivos _x000a_Retraso en el procesamiento de_x000a_información, perdida de datos, inestabilidad en los procesos contables, comerciales, financieros, administrativos y misionales de la empresa"/>
    <n v="2"/>
    <n v="4"/>
    <s v="Alta"/>
    <s v="Se realiza mantenimiento preventivo  a los equipos, en el presupuesto de gastos se incluyen los requerimientos de renovaciones de equipos según se requiera. Se cuenta con todas las licencias requeridas para el funcionamiento y se tiene contrato con los proveedores de los diferentes software. "/>
    <s v="Son efectivos y están documentados "/>
    <s v="Fuerte"/>
    <n v="100"/>
    <n v="100"/>
    <s v="Fuerte"/>
    <s v="Directa"/>
    <s v="Indirectamente "/>
    <n v="2"/>
    <n v="1"/>
    <n v="0"/>
    <n v="3"/>
    <n v="1"/>
    <n v="3"/>
    <s v="Moderada"/>
    <s v="Asumir o reducir el riesgo"/>
    <s v="Reducir el riesgo"/>
    <s v="1. Implementación del Hackeo Ético (análisis de vulnerabilidades) y generación de acciones a partir del mismos. _x000a_2. Implementación ISO 27001 en 2026_x000a_Continuar con la aplicación de controles "/>
    <s v="Profesional de Tecnología- Líder Administrativo"/>
    <d v="2025-01-08T00:00:00"/>
    <d v="2026-12-31T00:00:00"/>
    <s v="Mensual"/>
    <s v="cuadro de mando del proceso de tecnologia"/>
    <s v="Cuadro de mando"/>
    <s v="1. Reportar el incidente a la  Dirección Ejecutiva._x000a_2. Documentar la fuga/violación y realizar análisis de causa raíz._x000a_3. Notificar a los titulares afectados según lo exige la ley._x000a_4. Reforzar el control comprometido, capacitar y actualizar políticas_x000a_5. Se solicita  al responsable la  apertura de la acción de mejora _x000a_6. Seguimiento a las acciones definidas."/>
    <x v="0"/>
    <s v="No aplica"/>
    <s v="No aplica"/>
  </r>
  <r>
    <m/>
    <x v="7"/>
    <m/>
    <s v="Seguridad de la Información "/>
    <s v="Información "/>
    <m/>
    <s v="Espionaje industrial (inteligencia, empresas, gobiernos extranjeros, otros intereses)"/>
    <s v="Almacenamiento sin protección"/>
    <m/>
    <m/>
    <m/>
    <m/>
    <s v="Se cuenta con las licencias de antivirus y  se cuenta con el Manual de Seguridad de la información. "/>
    <s v="Son efectivos y están documentados "/>
    <s v="Fuerte"/>
    <n v="100"/>
    <m/>
    <m/>
    <m/>
    <m/>
    <m/>
    <m/>
    <m/>
    <m/>
    <m/>
    <m/>
    <m/>
    <m/>
    <m/>
    <m/>
    <m/>
    <m/>
    <m/>
    <m/>
    <m/>
    <m/>
    <m/>
    <x v="1"/>
    <m/>
    <m/>
  </r>
  <r>
    <m/>
    <x v="7"/>
    <m/>
    <s v="Seguridad de la Información "/>
    <s v="Información "/>
    <m/>
    <s v="Pirata informático, intruso ilegal"/>
    <s v="Copia no controlada"/>
    <m/>
    <m/>
    <m/>
    <m/>
    <s v="Esta prohibido el ingreso de personal no autorizado al cuarto de datos y se cuentan con las cámaras de seguridad como seguimiento y control."/>
    <s v="Son efectivos y están documentados "/>
    <s v="Fuerte"/>
    <n v="100"/>
    <m/>
    <m/>
    <m/>
    <m/>
    <m/>
    <m/>
    <m/>
    <m/>
    <m/>
    <m/>
    <m/>
    <m/>
    <m/>
    <m/>
    <m/>
    <m/>
    <m/>
    <m/>
    <m/>
    <m/>
    <m/>
    <x v="1"/>
    <m/>
    <m/>
  </r>
  <r>
    <m/>
    <x v="7"/>
    <m/>
    <s v="Seguridad de la Información "/>
    <s v="Información "/>
    <m/>
    <s v="Falsificación de derechos"/>
    <s v="Ausencia de terminación de sesión"/>
    <m/>
    <m/>
    <m/>
    <m/>
    <s v="Se realiza digitalización de la información  y  se cuenta con el  Manual de Gestión Documental "/>
    <s v="Son efectivos y están documentados "/>
    <s v="Fuerte"/>
    <n v="100"/>
    <m/>
    <m/>
    <m/>
    <m/>
    <m/>
    <m/>
    <m/>
    <m/>
    <m/>
    <m/>
    <m/>
    <m/>
    <m/>
    <m/>
    <m/>
    <m/>
    <m/>
    <m/>
    <m/>
    <m/>
    <m/>
    <x v="1"/>
    <m/>
    <m/>
  </r>
  <r>
    <m/>
    <x v="7"/>
    <m/>
    <s v="Seguridad de la Información "/>
    <s v="Información "/>
    <m/>
    <s v="Error en el uso o abuso de derechos"/>
    <s v="Software nuevo o inmaduro"/>
    <m/>
    <m/>
    <m/>
    <m/>
    <s v="Se cuenta con el modelo de implementación de proyectos para asegurar la Planificación del cambio o un nuevo software. "/>
    <s v="Son efectivos y están documentados "/>
    <s v="Fuerte"/>
    <n v="100"/>
    <m/>
    <m/>
    <m/>
    <m/>
    <m/>
    <m/>
    <m/>
    <m/>
    <m/>
    <m/>
    <m/>
    <m/>
    <m/>
    <m/>
    <m/>
    <m/>
    <m/>
    <m/>
    <m/>
    <m/>
    <m/>
    <x v="1"/>
    <m/>
    <m/>
  </r>
  <r>
    <m/>
    <x v="7"/>
    <m/>
    <s v="Seguridad de la Información "/>
    <s v="Información "/>
    <m/>
    <s v="Uso no autorizado del equipo"/>
    <s v="Asignación errada de los derechos de acceso"/>
    <m/>
    <m/>
    <m/>
    <m/>
    <s v="Se realizan capacitaciones a todos los funcionarios sobre el manejo de documentos y el archivo, se encuentra en el plan de capacitación, inducción y entrenamiento. "/>
    <s v="Son efectivos y están documentados "/>
    <s v="Fuerte"/>
    <n v="100"/>
    <m/>
    <m/>
    <m/>
    <m/>
    <m/>
    <m/>
    <m/>
    <m/>
    <m/>
    <m/>
    <m/>
    <m/>
    <m/>
    <m/>
    <m/>
    <m/>
    <m/>
    <m/>
    <m/>
    <m/>
    <m/>
    <x v="1"/>
    <m/>
    <m/>
  </r>
  <r>
    <m/>
    <x v="7"/>
    <m/>
    <s v="Seguridad de la Información "/>
    <s v="Información "/>
    <m/>
    <s v="Mal funcionamiento del software"/>
    <s v="Ausencia de mecanismos de identificación y autenticación de usuarios"/>
    <m/>
    <m/>
    <m/>
    <m/>
    <s v="Se cuenta con el Manual de seguridad de la Información - donde se describe las características de contraseñas y se controla desde el proceso de Tics la asignación de usuarios. "/>
    <s v="Son efectivos y están documentados "/>
    <s v="Fuerte"/>
    <n v="100"/>
    <m/>
    <m/>
    <m/>
    <m/>
    <m/>
    <m/>
    <m/>
    <m/>
    <m/>
    <m/>
    <m/>
    <m/>
    <m/>
    <m/>
    <m/>
    <m/>
    <m/>
    <m/>
    <m/>
    <m/>
    <m/>
    <x v="1"/>
    <m/>
    <m/>
  </r>
  <r>
    <m/>
    <x v="7"/>
    <m/>
    <s v="Seguridad de la Información "/>
    <s v="Información "/>
    <m/>
    <s v="Fallas del equipo"/>
    <s v="Contraseñas sin protección"/>
    <m/>
    <m/>
    <m/>
    <m/>
    <s v="Se cuenta con el Manual de seguridad de la Información - donde se describe las características de contraseñas y se controla desde el proceso de Tics la asignación de usuarios. "/>
    <s v="Son efectivos y están documentados "/>
    <s v="Fuerte"/>
    <n v="100"/>
    <m/>
    <m/>
    <m/>
    <m/>
    <m/>
    <m/>
    <m/>
    <m/>
    <m/>
    <m/>
    <m/>
    <m/>
    <m/>
    <m/>
    <m/>
    <m/>
    <m/>
    <m/>
    <m/>
    <m/>
    <m/>
    <x v="1"/>
    <m/>
    <m/>
  </r>
  <r>
    <m/>
    <x v="7"/>
    <m/>
    <s v="Seguridad de la Información "/>
    <s v="Información "/>
    <m/>
    <s v="Intrusos (empleados con entrenamiento deficiente, descontentos, malintencionados, negligentes, deshonestos o despedidos)"/>
    <s v="Ausencia de procedimiento de registro/retiro de usuarios"/>
    <m/>
    <m/>
    <m/>
    <m/>
    <s v="Se cuenta con el Manual de seguridad de la Información - desde el proceso de Recursos Humanos se solicita asignación y desactivación de usuarios por temas de vinculación/desvinculación de personal. "/>
    <s v="Son efectivos y están documentados "/>
    <s v="Fuerte"/>
    <n v="100"/>
    <m/>
    <m/>
    <m/>
    <m/>
    <m/>
    <m/>
    <m/>
    <m/>
    <m/>
    <m/>
    <m/>
    <m/>
    <m/>
    <m/>
    <m/>
    <m/>
    <m/>
    <m/>
    <m/>
    <m/>
    <m/>
    <x v="1"/>
    <m/>
    <m/>
  </r>
  <r>
    <m/>
    <x v="7"/>
    <m/>
    <s v="Seguridad de la Información "/>
    <s v="Información "/>
    <m/>
    <s v="Falsificación de derechos"/>
    <s v="Ausencia de terminación de sesión"/>
    <m/>
    <m/>
    <m/>
    <m/>
    <s v="Se cuenta con manual de seguridad de la información "/>
    <s v="Son efectivos y están documentados "/>
    <s v="Fuerte"/>
    <n v="100"/>
    <m/>
    <m/>
    <m/>
    <m/>
    <m/>
    <m/>
    <m/>
    <m/>
    <m/>
    <m/>
    <m/>
    <m/>
    <m/>
    <m/>
    <m/>
    <m/>
    <m/>
    <m/>
    <m/>
    <m/>
    <m/>
    <x v="1"/>
    <m/>
    <m/>
  </r>
  <r>
    <n v="38"/>
    <x v="7"/>
    <s v="Pérdida de la integridad de la información"/>
    <s v="Seguridad de la Información "/>
    <s v="Información "/>
    <m/>
    <s v="Uso no autorizado del equipo"/>
    <s v="Ausencia de control de los activos que se encuentran fuera de las instalaciones"/>
    <s v="Incumplimiento ley habeas data_x000a_Hallazgos de entes de control_x000a_Procesos disciplinarios_x000a_Pérdida de credibilidad institucional_x000a_Quejas y reclamos de los usuarios_x000a_Plagio de Información_x000a_Fuga de Información_x000a_Hurto de Información_x000a_Sanciones disciplinarias, fiscales y/o penales._x000a_Detrimento Patrimonial _x000a_Incumplimiento de procesos, metas y objetivos _x000a_Retraso en el procesamiento de información, perdida de datos, inestabilidad en los procesos contables, comerciales, financieros, administrativos y misionales de la empresa"/>
    <n v="2"/>
    <n v="4"/>
    <s v="Alta"/>
    <s v="Control a los usuarios y equipos desde el proceso de Tecnología- Manual de seguridad de la información "/>
    <s v="Son efectivos y están documentados "/>
    <s v="Fuerte"/>
    <n v="100"/>
    <n v="100"/>
    <s v="Fuerte"/>
    <s v="Directa"/>
    <s v="Indirectamente "/>
    <n v="2"/>
    <n v="1"/>
    <n v="0"/>
    <n v="3"/>
    <n v="1"/>
    <n v="3"/>
    <s v="Moderada"/>
    <s v="Asumir o reducir el riesgo"/>
    <s v="Reducir el riesgo"/>
    <s v="1. Implementación del Hackeo Ético (análisis de vulnerabilidades) y generación de acciones a partir del mismos. _x000a_2. Implementación ISO 27001 en 2026_x000a_Continuar con la aplicación de controles "/>
    <s v="Profesional de Tecnología- Líder Administrativo"/>
    <d v="2025-01-08T00:00:00"/>
    <d v="2025-12-31T00:00:00"/>
    <s v="Mensual"/>
    <s v="cuadro de mando del proceso de tecnologia"/>
    <s v="Cuadro de mando"/>
    <s v="1. Reportar el incidente a la  Dirección Ejecutiva._x000a_2. Identificar el alcance del incidente (qué datos fueron afectados y por qué)._x000a_3. Restaurar la versión anterior desde backup verificado._x000a_4. Reforzar el control comprometido, capacitar y actualizar políticas_x000a_5. Se solicita  al responsable la  apertura de la acción de mejora _x000a_6. Seguimiento a las acciones definidas."/>
    <x v="0"/>
    <s v="No aplica"/>
    <s v="No aplica"/>
  </r>
  <r>
    <m/>
    <x v="7"/>
    <m/>
    <s v="Seguridad de la Información "/>
    <s v="Información "/>
    <m/>
    <s v="Espionaje remoto"/>
    <s v="Ausencia de esquemas de reemplazo periódico"/>
    <m/>
    <m/>
    <m/>
    <m/>
    <s v="Se cuenta con las licencias de antivirus y se hacen pruebas controladas para validar la seguridad frente a un ciberataque. "/>
    <s v="Son efectivos y están documentados "/>
    <s v="Fuerte"/>
    <n v="100"/>
    <m/>
    <m/>
    <m/>
    <m/>
    <m/>
    <m/>
    <m/>
    <m/>
    <m/>
    <m/>
    <m/>
    <m/>
    <m/>
    <m/>
    <m/>
    <m/>
    <m/>
    <m/>
    <m/>
    <m/>
    <m/>
    <x v="1"/>
    <m/>
    <m/>
  </r>
  <r>
    <m/>
    <x v="7"/>
    <m/>
    <s v="Seguridad de la Información "/>
    <s v="Información "/>
    <m/>
    <s v="Fallas del equipo"/>
    <s v="Susceptibilidad a las variaciones de temperatura (o al polvo y suciedad)"/>
    <m/>
    <m/>
    <m/>
    <m/>
    <s v="Se cuenta con el procedimiento de mantenimiento preventivo de equipos. "/>
    <s v="Son efectivos y están documentados "/>
    <s v="Fuerte"/>
    <n v="100"/>
    <m/>
    <m/>
    <m/>
    <m/>
    <m/>
    <m/>
    <m/>
    <m/>
    <m/>
    <m/>
    <m/>
    <m/>
    <m/>
    <m/>
    <m/>
    <m/>
    <m/>
    <m/>
    <m/>
    <m/>
    <m/>
    <x v="1"/>
    <m/>
    <m/>
  </r>
  <r>
    <m/>
    <x v="7"/>
    <m/>
    <s v="Seguridad de la Información "/>
    <s v="Información "/>
    <m/>
    <s v="Mal funcionamiento del equipo"/>
    <s v="Red eléctrica inestable"/>
    <m/>
    <m/>
    <m/>
    <m/>
    <s v="Todos los equipos se deben conectar a la red eléctrica controlada. "/>
    <s v="Son efectivos y están documentados "/>
    <s v="Fuerte"/>
    <n v="100"/>
    <m/>
    <m/>
    <m/>
    <m/>
    <m/>
    <m/>
    <m/>
    <m/>
    <m/>
    <m/>
    <m/>
    <m/>
    <m/>
    <m/>
    <m/>
    <m/>
    <m/>
    <m/>
    <m/>
    <m/>
    <m/>
    <x v="1"/>
    <m/>
    <m/>
  </r>
  <r>
    <m/>
    <x v="7"/>
    <m/>
    <s v="Seguridad de la Información "/>
    <s v="Información "/>
    <m/>
    <s v="Saturación del sistema de información"/>
    <s v="Falta de cuidado en la disposición final"/>
    <m/>
    <m/>
    <m/>
    <m/>
    <s v="Se cuenta con Manual de Gestión Documental y Control de Registros, las TRD actualizadas. "/>
    <s v="Son efectivos y están documentados "/>
    <s v="Fuerte"/>
    <n v="100"/>
    <m/>
    <m/>
    <m/>
    <m/>
    <m/>
    <m/>
    <m/>
    <m/>
    <m/>
    <m/>
    <m/>
    <m/>
    <m/>
    <m/>
    <m/>
    <m/>
    <m/>
    <m/>
    <m/>
    <m/>
    <m/>
    <x v="1"/>
    <m/>
    <m/>
  </r>
  <r>
    <m/>
    <x v="7"/>
    <m/>
    <s v="Seguridad de la Información "/>
    <s v="Información "/>
    <m/>
    <s v="Mal funcionamiento del software"/>
    <s v="Software nuevo o inmaduro"/>
    <m/>
    <m/>
    <m/>
    <m/>
    <s v="Seguimiento y acompañamiento del proceso de Tecnología a la implementación del software; se controla desde el proyecto. "/>
    <s v="Son efectivos y están documentados "/>
    <s v="Fuerte"/>
    <n v="100"/>
    <m/>
    <m/>
    <m/>
    <m/>
    <m/>
    <m/>
    <m/>
    <m/>
    <m/>
    <m/>
    <m/>
    <m/>
    <m/>
    <m/>
    <m/>
    <m/>
    <m/>
    <m/>
    <m/>
    <m/>
    <m/>
    <x v="1"/>
    <m/>
    <m/>
  </r>
  <r>
    <m/>
    <x v="7"/>
    <m/>
    <s v="Seguridad de la Información "/>
    <s v="Información "/>
    <m/>
    <s v="Incumplimiento en el mantenimiento del sistema de información"/>
    <s v="Ausencia o insuficiencia de pruebas de software"/>
    <m/>
    <m/>
    <m/>
    <m/>
    <s v="Se cuenta con el procedimiento de mantenimiento preventivo de equipos. "/>
    <s v="Son efectivos y están documentados "/>
    <s v="Fuerte"/>
    <n v="100"/>
    <m/>
    <m/>
    <m/>
    <m/>
    <m/>
    <m/>
    <m/>
    <m/>
    <m/>
    <m/>
    <m/>
    <m/>
    <m/>
    <m/>
    <m/>
    <m/>
    <m/>
    <m/>
    <m/>
    <m/>
    <m/>
    <x v="1"/>
    <m/>
    <m/>
  </r>
  <r>
    <m/>
    <x v="7"/>
    <m/>
    <s v="Seguridad de la Información "/>
    <s v="Información "/>
    <m/>
    <s v="Error en el uso o abuso de derechos"/>
    <s v="Ausencia de registros de auditoría"/>
    <m/>
    <m/>
    <m/>
    <m/>
    <s v="Se cuenta con la asignación de usuarios en los diferentes software, controlando los accesos según el perfil de cargo de las personas y las responsabilidades asignadas. "/>
    <s v="Son efectivos y están documentados "/>
    <s v="Fuerte"/>
    <n v="100"/>
    <m/>
    <m/>
    <m/>
    <m/>
    <m/>
    <m/>
    <m/>
    <m/>
    <m/>
    <m/>
    <m/>
    <m/>
    <m/>
    <m/>
    <m/>
    <m/>
    <m/>
    <m/>
    <m/>
    <m/>
    <m/>
    <x v="1"/>
    <m/>
    <m/>
  </r>
  <r>
    <m/>
    <x v="7"/>
    <m/>
    <s v="Seguridad de la Información "/>
    <s v="Información "/>
    <m/>
    <s v="Pirata informático, intruso ilegal"/>
    <s v="Asignación errada de los derechos de acceso"/>
    <m/>
    <m/>
    <m/>
    <m/>
    <s v="Control al acceso de usuarios por parte del proceso de Tecnología- Manual de seguridad de la información. "/>
    <s v="Son efectivos y están documentados "/>
    <s v="Fuerte"/>
    <n v="100"/>
    <m/>
    <m/>
    <m/>
    <m/>
    <m/>
    <m/>
    <m/>
    <m/>
    <m/>
    <m/>
    <m/>
    <m/>
    <m/>
    <m/>
    <m/>
    <m/>
    <m/>
    <m/>
    <m/>
    <m/>
    <m/>
    <x v="1"/>
    <m/>
    <m/>
  </r>
  <r>
    <m/>
    <x v="7"/>
    <m/>
    <s v="Seguridad de la Información "/>
    <s v="Información "/>
    <m/>
    <s v="Falsificación de derechos"/>
    <s v="Contraseñas sin protección"/>
    <m/>
    <m/>
    <m/>
    <m/>
    <s v="Control al acceso de usuarios por parte del proceso de Tecnología- Manual de seguridad de la información. "/>
    <s v="Son efectivos y están documentados "/>
    <s v="Fuerte"/>
    <n v="100"/>
    <m/>
    <m/>
    <m/>
    <m/>
    <m/>
    <m/>
    <m/>
    <m/>
    <m/>
    <m/>
    <m/>
    <m/>
    <m/>
    <m/>
    <m/>
    <m/>
    <m/>
    <m/>
    <m/>
    <m/>
    <m/>
    <x v="1"/>
    <m/>
    <m/>
  </r>
  <r>
    <m/>
    <x v="7"/>
    <m/>
    <s v="Seguridad de la Información "/>
    <s v="Información "/>
    <m/>
    <s v="Criminal de la computación"/>
    <s v="Falta de conciencia en seguridad"/>
    <m/>
    <m/>
    <m/>
    <m/>
    <s v="Se cuenta con las licencias de antivirus y se hacen pruebas controladas para validar la seguridad frente a un ciberataque. "/>
    <s v="Son efectivos y están documentados "/>
    <s v="Fuerte"/>
    <n v="100"/>
    <m/>
    <m/>
    <m/>
    <m/>
    <m/>
    <m/>
    <m/>
    <m/>
    <m/>
    <m/>
    <m/>
    <m/>
    <m/>
    <m/>
    <m/>
    <m/>
    <m/>
    <m/>
    <m/>
    <m/>
    <m/>
    <x v="1"/>
    <m/>
    <m/>
  </r>
  <r>
    <m/>
    <x v="7"/>
    <m/>
    <s v="Seguridad de la Información "/>
    <s v="Información "/>
    <m/>
    <s v="Terrorismo"/>
    <s v="Uso inadecuado de los controles de acceso al edificio"/>
    <m/>
    <m/>
    <m/>
    <m/>
    <s v="Se cuenta con seguridad de Oficina (piso 9) y con control de acceso en el edificio UGI donde se encuentra la mayor infraestructura tecnológica. "/>
    <s v="Son efectivos y están documentados "/>
    <s v="Fuerte"/>
    <n v="100"/>
    <m/>
    <m/>
    <m/>
    <m/>
    <m/>
    <m/>
    <m/>
    <m/>
    <m/>
    <m/>
    <m/>
    <m/>
    <m/>
    <m/>
    <m/>
    <m/>
    <m/>
    <m/>
    <m/>
    <m/>
    <m/>
    <x v="1"/>
    <m/>
    <m/>
  </r>
  <r>
    <m/>
    <x v="7"/>
    <m/>
    <s v="Seguridad de la Información "/>
    <s v="Información "/>
    <m/>
    <s v="Fenómenos climáticos"/>
    <s v="Punto único de falla"/>
    <m/>
    <m/>
    <m/>
    <m/>
    <s v="Protecciones y acceso al cuarto de datos- Manual de seguridad de la información "/>
    <m/>
    <s v="Vacía"/>
    <s v="Vacía"/>
    <m/>
    <m/>
    <m/>
    <m/>
    <m/>
    <m/>
    <m/>
    <m/>
    <m/>
    <m/>
    <m/>
    <m/>
    <m/>
    <m/>
    <m/>
    <m/>
    <m/>
    <m/>
    <m/>
    <m/>
    <m/>
    <x v="1"/>
    <m/>
    <m/>
  </r>
  <r>
    <m/>
    <x v="7"/>
    <m/>
    <s v="Seguridad de la Información "/>
    <s v="Información "/>
    <m/>
    <s v="Fenómenos sísmicos"/>
    <s v="Punto único de falla"/>
    <m/>
    <m/>
    <m/>
    <m/>
    <s v="Protecciones y acceso al cuarto de datos- Manual de seguridad de la información "/>
    <m/>
    <s v="Vacía"/>
    <s v="Vacía"/>
    <m/>
    <m/>
    <m/>
    <m/>
    <m/>
    <m/>
    <m/>
    <m/>
    <m/>
    <m/>
    <m/>
    <m/>
    <m/>
    <m/>
    <m/>
    <m/>
    <m/>
    <m/>
    <m/>
    <m/>
    <m/>
    <x v="1"/>
    <m/>
    <m/>
  </r>
  <r>
    <m/>
    <x v="7"/>
    <m/>
    <s v="Seguridad de la Información "/>
    <s v="Información "/>
    <m/>
    <s v="Intrusos (empleados con entrenamiento deficiente, descontentos, malintencionados, negligentes, deshonestos o despedidos)"/>
    <s v="Ausencia de procedimiento de registro/retiro de usuarios"/>
    <m/>
    <m/>
    <m/>
    <m/>
    <s v="Se cuenta con el Manual de seguridad de la Información - desde el proceso de Recursos Humanos se solicita asignación y desactivación de usuarios por temas de vinculación/desvinculación de personal. "/>
    <m/>
    <s v="Vacía"/>
    <s v="Vacía"/>
    <m/>
    <m/>
    <m/>
    <m/>
    <m/>
    <m/>
    <m/>
    <m/>
    <m/>
    <m/>
    <m/>
    <m/>
    <m/>
    <m/>
    <m/>
    <m/>
    <m/>
    <m/>
    <m/>
    <m/>
    <m/>
    <x v="1"/>
    <m/>
    <m/>
  </r>
  <r>
    <m/>
    <x v="7"/>
    <m/>
    <s v="Seguridad de la Información "/>
    <s v="Información "/>
    <m/>
    <s v="Fuego"/>
    <s v="Susceptibilidad a las variaciones de temperatura (o al polvo y suciedad)"/>
    <m/>
    <m/>
    <m/>
    <m/>
    <s v="Protecciones y acceso al cuarto de datos- Manual de seguridad de la información "/>
    <m/>
    <s v="Vacía"/>
    <s v="Vacía"/>
    <m/>
    <m/>
    <m/>
    <m/>
    <m/>
    <m/>
    <m/>
    <m/>
    <m/>
    <m/>
    <m/>
    <m/>
    <m/>
    <m/>
    <m/>
    <m/>
    <m/>
    <m/>
    <m/>
    <m/>
    <m/>
    <x v="1"/>
    <m/>
    <m/>
  </r>
  <r>
    <m/>
    <x v="7"/>
    <m/>
    <s v="Seguridad de la Información "/>
    <s v="Información "/>
    <m/>
    <s v="Espionaje industrial (inteligencia, empresas, gobiernos extranjeros, otros intereses)"/>
    <s v="Ausencia de procedimientos y/o de políticas en general (esto aplica para muchas actividades que la entidad no tenga documentadas y formalizadas como uso aceptable de activos, control de cambios, valoración de riesgos, escritorio y pantalla limpia entre otros)"/>
    <m/>
    <m/>
    <m/>
    <m/>
    <s v="Se cuenta con las licencias de antivirus y se hacen pruebas controladas para validar la seguridad frente a un ciberataque. "/>
    <m/>
    <s v="Vacía"/>
    <s v="Vacía"/>
    <m/>
    <m/>
    <m/>
    <m/>
    <m/>
    <m/>
    <m/>
    <m/>
    <m/>
    <m/>
    <m/>
    <m/>
    <m/>
    <m/>
    <m/>
    <m/>
    <m/>
    <m/>
    <m/>
    <m/>
    <m/>
    <x v="1"/>
    <m/>
    <m/>
  </r>
  <r>
    <n v="39"/>
    <x v="7"/>
    <s v="Pérdida de la disponibilidad de la informacion"/>
    <s v="Seguridad de la Información "/>
    <s v="Información "/>
    <m/>
    <s v="Fenómenos climáticos"/>
    <s v="Punto único de falla"/>
    <s v="Incumplimiento ley habeas data_x000a_Hallazgos de entes de control_x000a_Procesos disciplinarios_x000a_Pérdida de credibilidad institucional_x000a_Quejas y reclamos de los usuarios_x000a_Hurto de Información_x000a_Sanciones disciplinarias, fiscales y/o penales._x000a_Detrimento Patrimonial _x000a_Incumplimiento de procesos, metas y objetivos _x000a_Retraso en el procesamiento de información, perdida de datos, inestabilidad en los procesos contables, comerciales, financieros, administrativos y misionales de la empresa"/>
    <n v="2"/>
    <n v="4"/>
    <s v="Alta"/>
    <s v="Protecciones y acceso al cuarto de datos- Manual de seguridad de la información "/>
    <s v="Son efectivos y están documentados "/>
    <s v="Fuerte"/>
    <n v="100"/>
    <n v="100"/>
    <s v="Fuerte"/>
    <s v="Directa"/>
    <s v="Indirectamente "/>
    <n v="2"/>
    <n v="1"/>
    <n v="0"/>
    <n v="3"/>
    <n v="1"/>
    <n v="3"/>
    <s v="Moderada"/>
    <s v="Asumir o reducir el riesgo"/>
    <s v="Reducir el riesgo"/>
    <s v="1. Implementación del Hackeo Ético (análisis de vulnerabilidades) y generación de acciones a partir del mismos. _x000a_2. Implementación ISO 27001 en 2026_x000a_Continuar con la aplicación de controles "/>
    <s v="Profesional de Tecnología- Líder Administrativo"/>
    <d v="2024-03-02T00:00:00"/>
    <d v="2024-12-31T00:00:00"/>
    <s v="Anual"/>
    <s v="Implementación del proyecto"/>
    <s v="Información del proyecto"/>
    <s v="_x000a_1. Si un software o un modulo no esta disponible, se debe generar un caso al proveedor para el respectivo soporte según sea el caso_x000a_2. Activar actividades de emergencia TIC (respaldo manual, contingencias operativas)._x000a_3. Notificar a la Dirección Ejecutiva_x000a_4. Restaurar la información desde backup validado._x000a_5. Analizar las causas del incumplimiento_x000a_6. Se solicita  al responsable la  apertura de la acción de mejora _x000a_7. Seguimiento a las acciones definidas."/>
    <x v="0"/>
    <s v="No aplica"/>
    <s v="No aplica"/>
  </r>
  <r>
    <m/>
    <x v="7"/>
    <m/>
    <s v="Seguridad de la Información "/>
    <s v="Información "/>
    <m/>
    <s v="Fenómenos sísmicos"/>
    <s v="Punto único de falla"/>
    <m/>
    <m/>
    <m/>
    <m/>
    <s v="Protecciones y acceso al cuarto de datos- Manual de seguridad de la información "/>
    <s v="Son efectivos y están documentados "/>
    <s v="Fuerte"/>
    <n v="100"/>
    <m/>
    <m/>
    <m/>
    <m/>
    <m/>
    <m/>
    <m/>
    <m/>
    <m/>
    <m/>
    <m/>
    <m/>
    <m/>
    <m/>
    <m/>
    <m/>
    <m/>
    <m/>
    <m/>
    <m/>
    <m/>
    <x v="1"/>
    <m/>
    <m/>
  </r>
  <r>
    <m/>
    <x v="7"/>
    <m/>
    <s v="Seguridad de la Información "/>
    <s v="Información "/>
    <m/>
    <s v="Fuego"/>
    <s v="Susceptibilidad a las variaciones de temperatura (o al polvo y suciedad)"/>
    <m/>
    <m/>
    <m/>
    <m/>
    <s v="Protecciones y acceso al cuarto de datos- Manual de seguridad de la información "/>
    <s v="Son efectivos y están documentados "/>
    <s v="Fuerte"/>
    <n v="100"/>
    <m/>
    <m/>
    <m/>
    <m/>
    <m/>
    <m/>
    <m/>
    <m/>
    <m/>
    <m/>
    <m/>
    <m/>
    <m/>
    <m/>
    <m/>
    <m/>
    <m/>
    <m/>
    <m/>
    <m/>
    <m/>
    <x v="1"/>
    <m/>
    <m/>
  </r>
  <r>
    <m/>
    <x v="7"/>
    <m/>
    <s v="Seguridad de la Información "/>
    <s v="Información "/>
    <m/>
    <s v="Fallas del equipo"/>
    <s v="Mantenimiento insuficiente"/>
    <m/>
    <m/>
    <m/>
    <m/>
    <s v="Se cuenta con el procedimiento de mantenimiento preventivo de equipos. "/>
    <s v="Son efectivos y están documentados "/>
    <s v="Fuerte"/>
    <n v="100"/>
    <m/>
    <m/>
    <m/>
    <m/>
    <m/>
    <m/>
    <m/>
    <m/>
    <m/>
    <m/>
    <m/>
    <m/>
    <m/>
    <m/>
    <m/>
    <m/>
    <m/>
    <m/>
    <m/>
    <m/>
    <m/>
    <x v="1"/>
    <m/>
    <m/>
  </r>
  <r>
    <m/>
    <x v="7"/>
    <m/>
    <s v="Seguridad de la Información "/>
    <s v="Información "/>
    <m/>
    <s v="Mal funcionamiento del equipo"/>
    <s v="Red eléctrica inestable"/>
    <m/>
    <m/>
    <m/>
    <m/>
    <s v="Todos los equipos se deben conectar a la red eléctrica controlada. "/>
    <s v="Son efectivos y están documentados "/>
    <s v="Fuerte"/>
    <n v="100"/>
    <m/>
    <m/>
    <m/>
    <m/>
    <m/>
    <m/>
    <m/>
    <m/>
    <m/>
    <m/>
    <m/>
    <m/>
    <m/>
    <m/>
    <m/>
    <m/>
    <m/>
    <m/>
    <m/>
    <m/>
    <m/>
    <x v="1"/>
    <m/>
    <m/>
  </r>
  <r>
    <m/>
    <x v="7"/>
    <m/>
    <s v="Seguridad de la Información "/>
    <s v="Información "/>
    <m/>
    <s v="Saturación del sistema de información"/>
    <s v="Falta de cuidado en la disposición final"/>
    <m/>
    <m/>
    <m/>
    <m/>
    <s v="Se cuenta con Manual de Gestión Documental y Control de Registros, las TRD actualizadas. "/>
    <s v="Son efectivos y están documentados "/>
    <s v="Fuerte"/>
    <n v="100"/>
    <m/>
    <m/>
    <m/>
    <m/>
    <m/>
    <m/>
    <m/>
    <m/>
    <m/>
    <m/>
    <m/>
    <m/>
    <m/>
    <m/>
    <m/>
    <m/>
    <m/>
    <m/>
    <m/>
    <m/>
    <m/>
    <x v="1"/>
    <m/>
    <m/>
  </r>
  <r>
    <m/>
    <x v="7"/>
    <m/>
    <s v="Seguridad de la Información "/>
    <s v="Información "/>
    <m/>
    <s v="Mal funcionamiento del software"/>
    <s v="Ausencia de terminación de sesión"/>
    <m/>
    <m/>
    <m/>
    <m/>
    <s v="Se realizan capacitaciones en el manejo del software para todos los usuarios. "/>
    <s v="Son efectivos y están documentados "/>
    <s v="Fuerte"/>
    <n v="100"/>
    <m/>
    <m/>
    <m/>
    <m/>
    <m/>
    <m/>
    <m/>
    <m/>
    <m/>
    <m/>
    <m/>
    <m/>
    <m/>
    <m/>
    <m/>
    <m/>
    <m/>
    <m/>
    <m/>
    <m/>
    <m/>
    <x v="1"/>
    <m/>
    <m/>
  </r>
  <r>
    <m/>
    <x v="7"/>
    <m/>
    <s v="Seguridad de la Información "/>
    <s v="Información "/>
    <m/>
    <s v="Incumplimiento en el mantenimiento del sistema de información"/>
    <s v="Interfaz de usuario compleja"/>
    <m/>
    <m/>
    <m/>
    <m/>
    <s v="Se realizan capacitaciones en el manejo del software"/>
    <s v="Son efectivos y están documentados "/>
    <s v="Fuerte"/>
    <n v="100"/>
    <m/>
    <m/>
    <m/>
    <m/>
    <m/>
    <m/>
    <m/>
    <m/>
    <m/>
    <m/>
    <m/>
    <m/>
    <m/>
    <m/>
    <m/>
    <m/>
    <m/>
    <m/>
    <m/>
    <m/>
    <m/>
    <x v="1"/>
    <m/>
    <m/>
  </r>
  <r>
    <m/>
    <x v="7"/>
    <m/>
    <s v="Seguridad de la Información "/>
    <s v="Información "/>
    <m/>
    <s v="Uso no autorizado del equipo"/>
    <s v="Contraseñas sin protección"/>
    <m/>
    <m/>
    <m/>
    <m/>
    <s v="Control a los usuarios y equipos desde el proceso de Tecnología, asignación y rotación  de contraseñas según Manual de seguridad de la información. "/>
    <s v="Son efectivos y están documentados "/>
    <s v="Fuerte"/>
    <n v="100"/>
    <m/>
    <m/>
    <m/>
    <m/>
    <m/>
    <m/>
    <m/>
    <m/>
    <m/>
    <m/>
    <m/>
    <m/>
    <m/>
    <m/>
    <m/>
    <m/>
    <m/>
    <m/>
    <m/>
    <m/>
    <m/>
    <x v="1"/>
    <m/>
    <m/>
  </r>
  <r>
    <m/>
    <x v="7"/>
    <m/>
    <s v="Seguridad de la Información "/>
    <s v="Información "/>
    <m/>
    <s v="Error en el uso o abuso de derechos"/>
    <s v="Ausencia de esquemas de reemplazo periódico"/>
    <m/>
    <m/>
    <m/>
    <m/>
    <s v="Control a los usuarios y equipos desde el proceso de Tecnología, asignación y rotación  de contraseñas según Manual de seguridad de la información. "/>
    <s v="Son efectivos y están documentados "/>
    <s v="Fuerte"/>
    <n v="100"/>
    <m/>
    <m/>
    <m/>
    <m/>
    <m/>
    <m/>
    <m/>
    <m/>
    <m/>
    <m/>
    <m/>
    <m/>
    <m/>
    <m/>
    <m/>
    <m/>
    <m/>
    <m/>
    <m/>
    <m/>
    <m/>
    <x v="1"/>
    <m/>
    <m/>
  </r>
  <r>
    <m/>
    <x v="7"/>
    <m/>
    <s v="Seguridad de la Información "/>
    <s v="Información "/>
    <m/>
    <s v="Pirata informático, intruso ilegal"/>
    <s v="Ausencia o insuficiencia de pruebas de software"/>
    <m/>
    <m/>
    <m/>
    <m/>
    <s v="Se cuenta con las licencias de antivirus y se hacen pruebas controladas para validar la seguridad frente a un ciberataque. "/>
    <s v="Son efectivos y están documentados "/>
    <s v="Fuerte"/>
    <n v="100"/>
    <m/>
    <m/>
    <m/>
    <m/>
    <m/>
    <m/>
    <m/>
    <m/>
    <m/>
    <m/>
    <m/>
    <m/>
    <m/>
    <m/>
    <m/>
    <m/>
    <m/>
    <m/>
    <m/>
    <m/>
    <m/>
    <x v="1"/>
    <m/>
    <m/>
  </r>
  <r>
    <m/>
    <x v="7"/>
    <m/>
    <s v="Seguridad de la Información "/>
    <s v="Información "/>
    <m/>
    <s v="Criminal de la computación"/>
    <s v="Ausencia de mecanismos de monitoreo para brechas en la seguridad"/>
    <m/>
    <m/>
    <m/>
    <m/>
    <s v="Se cuenta con las licencias de antivirus y se hacen pruebas controladas para validar la seguridad frente a un ciberataque. "/>
    <s v="Son efectivos y están documentados "/>
    <s v="Fuerte"/>
    <n v="100"/>
    <m/>
    <m/>
    <m/>
    <m/>
    <m/>
    <m/>
    <m/>
    <m/>
    <m/>
    <m/>
    <m/>
    <m/>
    <m/>
    <m/>
    <m/>
    <m/>
    <m/>
    <m/>
    <m/>
    <m/>
    <m/>
    <x v="1"/>
    <m/>
    <m/>
  </r>
  <r>
    <m/>
    <x v="7"/>
    <m/>
    <s v="Seguridad de la Información "/>
    <s v="Información "/>
    <m/>
    <s v="Intrusos (empleados con entrenamiento deficiente, descontentos, malintencionados, negligentes, deshonestos o despedidos)"/>
    <s v="Ausencia de procedimiento de registro/retiro de usuarios"/>
    <m/>
    <m/>
    <m/>
    <m/>
    <s v="Se cuenta con el Manual de seguridad de la Información - desde el proceso de Recursos Humanos se solicita asignación y desactivación de usuarios por temas de vinculación/desvinculación de personal. "/>
    <s v="Son efectivos y están documentados "/>
    <s v="Fuerte"/>
    <n v="100"/>
    <m/>
    <m/>
    <m/>
    <m/>
    <m/>
    <m/>
    <m/>
    <m/>
    <m/>
    <m/>
    <m/>
    <m/>
    <m/>
    <m/>
    <m/>
    <m/>
    <m/>
    <m/>
    <m/>
    <m/>
    <m/>
    <x v="1"/>
    <m/>
    <m/>
  </r>
  <r>
    <m/>
    <x v="7"/>
    <m/>
    <s v="Seguridad de la Información "/>
    <s v="Información "/>
    <m/>
    <s v="Terrorismo"/>
    <s v="Uso inadecuado de los controles de acceso al edificio"/>
    <m/>
    <m/>
    <m/>
    <m/>
    <s v="Se cuenta con seguridad de Oficina (piso 9) y con control de acceso en el edificio UGI donde se encuentra la mayor infraestructura tecnológica. "/>
    <s v="Son efectivos y están documentados "/>
    <s v="Fuerte"/>
    <n v="100"/>
    <m/>
    <m/>
    <m/>
    <m/>
    <m/>
    <m/>
    <m/>
    <m/>
    <m/>
    <m/>
    <m/>
    <m/>
    <m/>
    <m/>
    <m/>
    <m/>
    <m/>
    <m/>
    <m/>
    <m/>
    <m/>
    <x v="1"/>
    <m/>
    <m/>
  </r>
  <r>
    <n v="40"/>
    <x v="3"/>
    <s v="Incumplimiento de requisitos legales de  la operación, Seguridad y salud en el trabajo"/>
    <s v="Gestión"/>
    <s v="SST"/>
    <s v="No aplica"/>
    <s v="No aplica"/>
    <s v="Falta de evaluación periódica del cumplimiento legal. Ausencia o desactualización de la matriz de requisitos legales. Desconocimiento normativo por parte de líderes o responsables."/>
    <s v="Accidentes o enfermedades laborales._x000a_Pérdidas humanas, lesiones o incapacidades._x000a_Demandas legales y sanciones fiscales, disciplinarias o penales._x000a_Afectación del servicio, interrupción de operaciones._x000a_Hallazgos de entes de control (UGPP, MinTrabajo, Contraloría, etc.)._x000a_Pérdida de credibilidad y reputación institucional._x000a_Quejas de empleados o usuarios._x000a_Impacto ambiental o afectación a terceros._x000a_Detrimento patrimonial institucional._x000a_Incumplimiento de metas y objetivos del Plan Estratégico Institucional."/>
    <n v="4"/>
    <n v="4"/>
    <s v="Extrema"/>
    <s v="Se cuenta con el procedimiento y matriz  de identificación de requisitos legales. "/>
    <s v="Son efectivos y están documentados "/>
    <s v="Fuerte"/>
    <n v="100"/>
    <n v="100"/>
    <s v="Fuerte"/>
    <s v="Directa"/>
    <s v="Indirectamente "/>
    <n v="2"/>
    <n v="1"/>
    <n v="2"/>
    <n v="3"/>
    <n v="2"/>
    <n v="3"/>
    <s v="Moderada"/>
    <s v="Asumir o reducir el riesgo"/>
    <s v="Compartir o transferir el riesgo "/>
    <s v="Se cuenta con  Pólizas todo riesgo y  otras Pólizas. Pago de seguridad social a los empleados, verificación de pago de seguridad social de los contratistas. La realización de las auditorias internas para verificar el cumplimiento de los requisitos legales. Continuar con la aplicación de controles. Se cuenta con apoyo  jurídico para la identificación y evaluación de cumplimiento, así como atención de requerimientos jurídicos _x000a_Implementar el plan de trabajo del Subsistema de SST _x000a_Actualización de la matriz de requisitos legales con relación a la normatividad del sistema de gestión ambiental, actualizaciones en materia laboral y de SST y normas que puedan afectar la continuidad de los proyectos."/>
    <s v="Responsables de proceso"/>
    <d v="2025-01-08T00:00:00"/>
    <d v="2025-12-31T00:00:00"/>
    <s v="Trimestral"/>
    <s v="Indicador de cumplimiento de requisitos legales _x000a_Matriz de requisitos legales(evidencias de cumplimiento)_x000a_Resultados de auditorias _x000a_Informe de la revisión por la dirección _x000a_"/>
    <s v="Informe revisión por la dirección - Cuadro de Mando Profesional Dirección Ejecutiva"/>
    <s v="1. Notificar a la Dirección Ejecutiva y Asesor Jurídico  para revisar y atender el caso, generar respuesta inmediata._x000a_2. Analizar las causas del incumplimiento_x000a_3. Se solicita  al responsable la  apertura de la acción de mejora _x000a_4. Seguimiento a las acciones definidas."/>
    <x v="2"/>
    <s v="NC Auditoria Interna Producción de matricula: Se detecto incumplimiento en los siguientes preceptos legales:_x000a_a). Artículo 14 del Decreto 991 de 1991: El cual establece que el término de validez de las resoluciones de registro no debe ser inferior a dos (2) años. Sin embargo, al revisar la Solicitud No. 41023, evaluada el 6 de marzo de 2025, se constató que la Resolución M-C 206547, emitida el 7 de marzo de la misma vigencia, tiene una vigencia de exactamente 24 meses, lo cual no cumple con el mínimo legal establecido, ya que el periodo debe ser inferior a 2 años, conforme a lo dispuesto en la normativa vigente. _x000a_b). Ley 1437 de 2011 (Código de Procedimiento Administrativo y de lo Contencioso Administrativo) en relación con la motivación de los actos administrativos: En la Institución Educativa No. 39007, se identificó que, para la solicitud evaluada el 16 de enero de 2025, con presentación del recurso el mismo día y decisión del recurso el 21 de enero de 2025, no se documentó de manera adecuada la sustanciación del recurso por parte del evaluador, específicamente en cuanto a los fundamentos que respalda su aprobación. Asimismo, se detectó que la solicitud fue tramitada como una solicitud inicial, cuando correspondía a un proceso de ampliación, lo que genera un riesgo de incorrecta tipificación del trámite y podría afectar la validez del acto administrativo emitido._x000a__x000a_NC Auditoria Interna Fomento Educatio: No en todos los casos el proceso de Fomento Educativo aplica las disposiciones del Control de la información documentada, como es:_x000a_•Formato Asistencia a eventos V.1 del 23/10/2024: No se está utilizando_x000a_•Formato de Preinscripción V.1 del 28/09/2024 (presenciales): No se está utilizando_x000a_•Formato control de eventos V.1 del 28/08/2024: Se modificó la estructura en el título del documento, alterando el documento codificado._x000a_• Base de conferencistas V.1 del 28/09/2024: No se está utilizando_x000a_• Procedimiento de instituciones educativas V.2 del 28/08/2024: No existe responsabilidades asociadas a la Profesional Administrativa Seccional y también hace parte del proceso._x000a_Formato de autorización para reproducción de videos, uso y publicación de imágenes: Formato sin fecha de suscripción y sin estar ajustado a la normatividad de Habeas data._x000a_• No se almacenan los correos de la solicitud de eventos en las carpetas compartidas, queda el registro en el correo de la Profesional de Fomento Educativo._x000a_• Acta 01/2025 del Comité de Fomento Educativo: Faltan firmas del Director Ejecutivo y Profesional Procesos Disciplinarios._x000a_Incumpliendo con el numeral 7.5.3 Control de la información documentada de la norma ISO 9001:2015 y la Ley 1581 del 2012."/>
    <s v="90-71"/>
  </r>
  <r>
    <m/>
    <x v="3"/>
    <m/>
    <s v="Gestión"/>
    <s v="Ambiental"/>
    <m/>
    <m/>
    <s v="Cambios en la legislación no identificados a tiempo. Falta de articulación entre el SIG y las obligaciones regulatorias."/>
    <m/>
    <m/>
    <m/>
    <m/>
    <s v="Se cuenta con el procedimiento de Auditorias Internas para evaluar el cumplimiento de los requisitos legales "/>
    <s v="Son efectivos y están documentados "/>
    <s v="Fuerte"/>
    <n v="100"/>
    <m/>
    <m/>
    <m/>
    <m/>
    <m/>
    <m/>
    <m/>
    <m/>
    <m/>
    <m/>
    <m/>
    <m/>
    <m/>
    <m/>
    <m/>
    <m/>
    <m/>
    <m/>
    <m/>
    <m/>
    <m/>
    <x v="1"/>
    <m/>
    <m/>
  </r>
  <r>
    <m/>
    <x v="3"/>
    <m/>
    <s v="Gestión"/>
    <s v="Operativo"/>
    <m/>
    <m/>
    <s v="Incumplimiento por omisión o negligencia operativa. No ejecución de acciones derivadas de auditorías o inspecciones. No contar con evidencia documental del cumplimiento (planes, registros, informes)."/>
    <m/>
    <m/>
    <m/>
    <m/>
    <s v="Se cuenta con la matriz de requisitos legales para evidenciar el cumplimiento, la identificación de requisitos como la alineación a los procesos del negocio"/>
    <s v="Son efectivos y están documentados "/>
    <s v="Fuerte"/>
    <n v="100"/>
    <m/>
    <m/>
    <m/>
    <m/>
    <m/>
    <m/>
    <m/>
    <m/>
    <m/>
    <m/>
    <m/>
    <m/>
    <m/>
    <m/>
    <m/>
    <m/>
    <m/>
    <m/>
    <m/>
    <m/>
    <m/>
    <x v="1"/>
    <m/>
    <m/>
  </r>
  <r>
    <n v="41"/>
    <x v="6"/>
    <s v="Expedición de matriculas sin el cumplimiento de los requisitos institucionales, legales o reglamentarios o no expedirla cuando se cumplan los requisitos. "/>
    <s v="Gestión"/>
    <s v="Cumplimiento"/>
    <s v="No aplica"/>
    <s v="No aplica"/>
    <s v="No realizar las revisiones de la documentación aportada por los Técnicos electricistas ,_x000a_Revisión incompleta o errónea de documentos presentados por los solicitantes."/>
    <s v="Errores en la asignación de clases de matricula profesional_x000a_Ejercicio indebido de la profesión de Técnicos Electricistas sin los requisitos habilitantes._x000a_Afectación de la imagen _x000a_Hallazgos de entes de control_x000a_Procesos disciplinarios_x000a_Pérdida de credibilidad institucional_x000a_Incumplimiento en la funciones publicas asignadas._x000a_Error en la toma de decisiones_x000a_Uso ineficiente de recursos_x000a_Desgaste administrativo"/>
    <n v="2"/>
    <n v="3"/>
    <s v="Moderada"/>
    <s v="Se cuenta con el procedimiento de Expedición de matriculas y la Guía de Producción de matriculas. "/>
    <s v="Son efectivos y están documentados "/>
    <s v="Fuerte"/>
    <n v="100"/>
    <n v="100"/>
    <s v="Fuerte"/>
    <s v="Directa"/>
    <s v="Indirectamente "/>
    <n v="2"/>
    <n v="1"/>
    <n v="0"/>
    <n v="2"/>
    <n v="1"/>
    <n v="2"/>
    <s v="Baja"/>
    <s v="Asumir el riesgo"/>
    <s v="Asumir el riesgo"/>
    <s v="_x000a_1.Generar Boletín informativo del CONTE para interactuar con los usuarios y suplir las sugerencias para mejorar el trámite._x000a_2. Capacitación a los asesores externos (asociaciones) en el tramite de la matricula. _x000a_3. Creación del proceso de vigilancia y control antes las entidades con el fin de incrementar la captación de matrículas profesionales_x000a_4. Apoyo en la legalización de las actividades de las asociaciones para mejorar el servicio que estas brindan para los diferentes tramites del proceso de producción de matriculas. _x000a_5. Actualización de las plantillas de calificación en el sistema por parte del evaluador._x000a_6. Proyección de modificación del decreto reglamentario sobre requisitos y tramites de la matricula profesional. _x000a_7. Asesoramiento a las instituciones educativas para validación de pensum académico, según asignación de clases para expedición de matriculas. "/>
    <s v="Líder Misional"/>
    <d v="2025-01-08T00:00:00"/>
    <d v="2025-12-31T00:00:00"/>
    <s v="Mensual"/>
    <s v="Indicadores de Calidad de producción de matriculas "/>
    <s v="Cuadro de Mando de procesos Misionales"/>
    <s v=" 1. Seguir el procedimiento de Salidas No conformes_x000a_2. Analizar las causas del incumplimiento_x000a_3. Se solicita  al responsable la  apertura de la acción de mejora _x000a_4.. Seguimiento a las acciones definidas."/>
    <x v="0"/>
    <s v="No aplica"/>
    <s v="No aplica"/>
  </r>
  <r>
    <m/>
    <x v="6"/>
    <m/>
    <s v="Gestión"/>
    <s v="Cumplimiento"/>
    <m/>
    <m/>
    <s v="Dificultad/error en la verificación de información suministrada por los Técnicos Electricistas_x000a_Errores en la información cargada en las bases de datos de Instituciones educativas_x000a_Errores humanos de los encargados de evaluación o digitación._x000a_Gestión deficiente de salidas no conformes. "/>
    <m/>
    <m/>
    <m/>
    <m/>
    <s v="Se cuenta con el procedimiento de Gestión de bases de datos de instituciones educativas, Tratamiento de salidas no conformes. "/>
    <s v="Son efectivos y están documentados "/>
    <s v="Fuerte"/>
    <n v="100"/>
    <m/>
    <m/>
    <m/>
    <m/>
    <m/>
    <m/>
    <m/>
    <m/>
    <m/>
    <m/>
    <m/>
    <m/>
    <m/>
    <m/>
    <m/>
    <m/>
    <m/>
    <m/>
    <m/>
    <m/>
    <m/>
    <x v="1"/>
    <m/>
    <m/>
  </r>
  <r>
    <m/>
    <x v="6"/>
    <m/>
    <s v="Gestión"/>
    <s v="Cumplimiento"/>
    <m/>
    <m/>
    <s v="Plantillas de evaluación desactualizadas o mal parametrizadas para la evaluación y asignación de clases_x000a_Fallos en SIGEMAT o sistemas de soporte tecnológico._x000a_Desconocimiento o interpretación ambigua de los requisitos legales o reglamentarios."/>
    <m/>
    <m/>
    <m/>
    <m/>
    <s v="Se cuenta con la Guía de Evaluación matricula profesional y el proceso de Tecnología (para control del SIGEMAT)"/>
    <s v="Son efectivos y están documentados "/>
    <s v="Fuerte"/>
    <n v="100"/>
    <m/>
    <m/>
    <m/>
    <m/>
    <m/>
    <m/>
    <m/>
    <m/>
    <m/>
    <m/>
    <m/>
    <m/>
    <m/>
    <m/>
    <m/>
    <m/>
    <m/>
    <m/>
    <m/>
    <m/>
    <m/>
    <x v="1"/>
    <m/>
    <m/>
  </r>
  <r>
    <n v="42"/>
    <x v="6"/>
    <s v="Inoportunidad en la expedición de matriculas profesionales "/>
    <s v="Gestión"/>
    <s v="Operativo"/>
    <s v="No aplica"/>
    <s v="No aplica"/>
    <s v="Recurso humano insuficiente o mal distribuidos para soportar la demanda._x000a_Planificación deficiente de las actividades, materiales o cuellos de botella en etapas críticas."/>
    <s v="Ejercicio indebido de la profesión de Técnicos Electricistas o sin control de la profesión._x000a_Pérdida de confianza y credibilidad institucional._x000a_Quejas y reclamos de técnicos y partes interesadas._x000a_Hallazgos de entes de control (Superintendencia, Procuraduría, Auditoría Interna)._x000a_Procesos disciplinarios o acciones judiciales._x000a_Afectación de la imagen institucional y del cumplimiento misional._x000a_Detrimento económico por devolución de pagos o procesos legales._x000a_Impacto negativo en la trazabilidad del proceso de legalización profesional."/>
    <n v="2"/>
    <n v="4"/>
    <s v="Alta"/>
    <s v="Seguimiento y control en cada una de las etapas del proceso de la expedición de matriculas en SIGEMAT por parte del Líder Misional.  "/>
    <s v="Son efectivos y están documentados "/>
    <s v="Fuerte"/>
    <n v="100"/>
    <n v="100"/>
    <s v="Fuerte"/>
    <s v="Directa"/>
    <s v="Indirectamente "/>
    <n v="2"/>
    <n v="1"/>
    <n v="0"/>
    <n v="3"/>
    <n v="1"/>
    <n v="3"/>
    <s v="Moderada"/>
    <s v="Asumir o reducir el riesgo"/>
    <s v="Asumir el riesgo"/>
    <s v="_x000a_1.Generar Boletín informativo del CONTE para interactuar con los usuarios y suplir las sugerencias para mejorar el trámite._x000a_2. Capacitación a los asesores externos (asociaciones) en el tramite de la matricula. _x000a_3. Creación del proceso de vigilancia y control antes las entidades con el fin de incrementar la captación de matrículas profesionales_x000a_4. Apoyo en la legalización de las actividades de las asociaciones para mejorar el servicio que estas brindan para los diferentes tramites del proceso de producción de matriculas_x000a_5. Desarrollo de plan carrera para el segundo evaluador._x000a_6. Proyecto de desmaterialización de la matricula._x000a_7. Actualización de las plantillas de calificación en el sistema por parte del evaluador._x000a_8.Asesoramiento a las instituciones educativas para validación de pensum académico, según asignación de clases para expedición de matriculas. _x000a_9. Cambios del proveedor de mensajería que cuente con cobertura a nivel nacional, en especial en zonas no interconectadas"/>
    <s v="Líder Misional"/>
    <d v="2025-01-08T00:00:00"/>
    <d v="2025-12-31T00:00:00"/>
    <s v="Mensual"/>
    <s v="• Oportunidad en  expedición de matriculas._x000a__x000a_•Oportunidad en  expedición de duplicados._x000a__x000a_• Oportunidad en el envió de tramites."/>
    <s v="Cuadros de mando del proceso de producción de matriculas. "/>
    <s v=" 1. Establecer prioridad a los trámites represados o de impacto urgente._x000a_2. Informar formalmente a la Dirección Ejecutiva si se identifican riesgos sistemáticos de rezago._x000a_3. Aplicar acciones correctivas inmediatas en SIGEMAT, personal o procedimiento._x000a_4. Comunicar de forma oficial a los usuarios las causas del retraso y cronograma de solución._x000a_5. Analizar las causas del incumplimiento_x000a_6.Se solicita  al responsable la  apertura de la acción de mejora _x000a_7. Seguimiento a las acciones definidas."/>
    <x v="2"/>
    <s v="NC Auitoria Interna - Producción de matriculas: _x000a_No se evidencia una planificación efectiva para la adquisición de materiales para la impresión de Carne de las matrículas profesionales de los Técnicos Electricistas, ni un control adecuado sobre las cantidades disponibles, durante las últimas dos semanas del mes de marzo 2025, se ha presentado desabastecimiento de material, lo que ha generado afectaciones en la continuidad de la producción de matrículas tipo carné y riesgo en el cumplimiento de los compromisos operativos y con el cliente. Incumpliendo lo establecido en el numeral 8.1 Planificación y control operacional literal C) de la norma ISO 9001:2015._x000a__x000a_Indicador de Envios de los Analistas de Producción en Rojo en los meses de Marzo y abril. "/>
    <n v="92"/>
  </r>
  <r>
    <m/>
    <x v="6"/>
    <m/>
    <s v="Gestión"/>
    <s v="Operativo"/>
    <m/>
    <m/>
    <s v="Cambios en el entorno externo, tales como incremento en la solicitud de tramites sin ajuste en la capacidad operativa._x000a_Errores en el análisis o documentación incompleta al momento de evaluar requisitos.-Falta de control en las etapas de expedición de los tramites. Falta de automatización o seguimiento sistemático en el flujo de aprobación. _x000a_Fallos en el sistema de información (SIGEMAT) o falta de trazabilidad en las etapas. Ausencia de indicadores de oportunidad o estándares de tiempos por etapa."/>
    <m/>
    <m/>
    <m/>
    <m/>
    <s v="Seguimiento y control en cada una de las etapas del proceso de la expedición de matriculas en SIGEMAT por parte del Líder Misional.  _x000a_Se cuenta con el procedimiento de Producción de matriculas, Guía de producción y Guía de Evaluación matricula profesional. Seguimiento  indicadores de tiempo por etapa crítica del proceso (recepción, validación, respuesta, impresión, entrega). Revisión y ajuste de la carga operativa del personal con base en el análisis de tiempos y volumen mensual"/>
    <s v="Son efectivos y están documentados "/>
    <s v="Fuerte"/>
    <n v="100"/>
    <m/>
    <m/>
    <m/>
    <m/>
    <m/>
    <m/>
    <m/>
    <m/>
    <m/>
    <m/>
    <m/>
    <m/>
    <m/>
    <m/>
    <m/>
    <m/>
    <m/>
    <m/>
    <m/>
    <m/>
    <m/>
    <x v="1"/>
    <m/>
    <m/>
  </r>
  <r>
    <m/>
    <x v="6"/>
    <m/>
    <s v="Gestión"/>
    <s v="Operativo"/>
    <m/>
    <m/>
    <s v="Demoras en validación de títulos, certificados o antecedentes por parte de terceros (IES, empleadores, certificadoras)"/>
    <m/>
    <m/>
    <m/>
    <m/>
    <s v="Seguimiento y control en cada una de las etapas del proceso de la expedición de matriculas en SIGEMAT por parte del Líder Misional.  _x000a_Se cuenta con el procedimiento de Producción de matriculas, Guía producción de matriculas  y Guía de Evaluación matricula profesional. "/>
    <s v="Son efectivos y están documentados "/>
    <s v="Fuerte"/>
    <n v="100"/>
    <m/>
    <m/>
    <m/>
    <m/>
    <m/>
    <m/>
    <m/>
    <m/>
    <m/>
    <m/>
    <m/>
    <m/>
    <m/>
    <m/>
    <m/>
    <m/>
    <m/>
    <m/>
    <m/>
    <m/>
    <m/>
    <x v="1"/>
    <m/>
    <m/>
  </r>
  <r>
    <n v="43"/>
    <x v="6"/>
    <s v=" Base de datos de los Técnicos Electricistas matriculados desactualizada.  "/>
    <s v="Gestión"/>
    <s v="Cumplimiento"/>
    <s v="No aplica"/>
    <s v="No aplica"/>
    <s v="Falta de actualización periódica de los datos con la información de expedición de matriculas y/o tramites, sanciones, renovaciones o registros disciplinarios._x000a_Errores en la entrada de datos o información incompleta (digitación, duplicación, omisión)"/>
    <s v="Ejercicio indebido de la profesión de Técnicos Electricistas_x000a_Afectación de la imagen _x000a_Hallazgos de entes de control_x000a_Procesos disciplinarios_x000a_Pérdida de credibilidad institucional_x000a_Afectación económica_x000a_Reprocesos_x000a_Error en la toma de decisiones_x000a_Incumplimiento en la funciones publicas asignadas._x000a_Uso ineficiente de recursos_x000a_Desgaste administrativo"/>
    <n v="2"/>
    <n v="3"/>
    <s v="Moderada"/>
    <s v="Seguimiento y control en cada una de las etapas del proceso de la expedición de matriculas en SIGEMAT por parte del Líder Misional.  _x000a_Se cuenta con el procedimiento de Producción de matriculas y Guía de Evaluación matricula profesional. "/>
    <s v="Son efectivos y están documentados "/>
    <s v="Fuerte"/>
    <n v="100"/>
    <n v="33.333333333333336"/>
    <s v="Débil"/>
    <s v="No disminuye"/>
    <s v="No disminuye"/>
    <n v="0"/>
    <n v="0"/>
    <n v="2"/>
    <n v="3"/>
    <n v="2"/>
    <n v="3"/>
    <s v="Moderada"/>
    <s v="Asumir o reducir el riesgo"/>
    <s v="Reducir el riesgo"/>
    <s v="1. Identificar la cantidad de solicitudes creadas en los sistemas de gestion de matricula ( Alfrescos) que requieran migracion al Sistema de gestion de matriculas SIGEMAT_x000a__x000a_2. Migracion de informacion de Alfresco 2013 y 2020 al sigemat de los tramites de matriculas de acuerdo a plan de trabajo establecido por el proceso de produccion de matriculas. _x000a__x000a_3. Actualización de base de datos de técnicos matriculados con información consultada en la página de la registraduría con relación a los técnicos electricistas fallecidos, suspendidos, ingresos nuevos. "/>
    <s v="Líder Misional"/>
    <d v="2024-02-02T00:00:00"/>
    <d v="2025-12-30T00:00:00"/>
    <s v="Mensual"/>
    <s v="Indicador actualización base de datos matriculados"/>
    <s v="Cuadro de Mando Corporativo"/>
    <s v=" 1. Detener procesos que dependan de datos erróneos hasta verificar la consistencia._x000a_2.Analizar las causas del incumplimiento_x000a_3. Se solicita  al responsable la  apertura de la acción de mejora o Proyecto. _x000a_4. Seguimiento a las acciones definidas."/>
    <x v="2"/>
    <s v="Indicador actualización base de datos matriculados en el mes de Enero 2025 en estado insatisfactorio rojo _x000a_"/>
    <n v="77"/>
  </r>
  <r>
    <m/>
    <x v="6"/>
    <m/>
    <s v="Gestión"/>
    <s v="Cumplimiento"/>
    <m/>
    <m/>
    <s v="Procesos manuales, lo que genera demora, errores humanos o fallos en la incorporación de nueva información. _x000a_Falta de integración entre sistemas o Cambios en los software que contienen la base de datos sin la debida migración de datos y/o información. "/>
    <m/>
    <m/>
    <m/>
    <m/>
    <s v="No existió migración de datos de los Técnicos Electricistas de los Software Alfresco 1 y 2 al SIGEMAT. "/>
    <s v="No existen "/>
    <s v="Débil"/>
    <n v="0"/>
    <m/>
    <m/>
    <m/>
    <m/>
    <m/>
    <m/>
    <m/>
    <m/>
    <m/>
    <m/>
    <m/>
    <m/>
    <m/>
    <m/>
    <m/>
    <m/>
    <m/>
    <m/>
    <m/>
    <m/>
    <m/>
    <x v="1"/>
    <m/>
    <m/>
  </r>
  <r>
    <m/>
    <x v="6"/>
    <m/>
    <s v="Gestión"/>
    <s v="Cumplimiento"/>
    <m/>
    <m/>
    <s v="Inconsistencia en la validación de datos o altos costos de actualización_x000a_Falta de capacitación del personal_x000a_"/>
    <m/>
    <m/>
    <m/>
    <m/>
    <s v="No existió migración de datos de los Técnicos Electricistas de los Software Alfresco 1 y 2 al SIGEMAT. "/>
    <s v="No existen "/>
    <s v="Débil"/>
    <n v="0"/>
    <m/>
    <m/>
    <m/>
    <m/>
    <m/>
    <m/>
    <m/>
    <m/>
    <m/>
    <m/>
    <m/>
    <m/>
    <m/>
    <m/>
    <m/>
    <m/>
    <m/>
    <m/>
    <m/>
    <m/>
    <m/>
    <x v="1"/>
    <m/>
    <m/>
  </r>
  <r>
    <n v="44"/>
    <x v="8"/>
    <s v="Incumplimiento en la realización de capacitaciones,  congresos o eventos relacionados. "/>
    <s v="Gestión"/>
    <s v="Cumplimiento"/>
    <s v="No aplica"/>
    <s v="No aplica"/>
    <s v="Falta de recursos económicos o restricciones presupuestales, desigualdad geográfica o barreras de conectividad (zonas remotas sin acceso digital). "/>
    <s v="Incumplimiento del objetivo de fortalecimiento técnico del gremio._x000a_Hallazgos por entes de control por no ejecución del plan de inversión._x000a_Pérdida de legitimidad institucional._x000a_Afectación a la imagen del CONTE._x000a_Reprocesos administrativos y desperdicio de recursos._x000a_Incumplimiento de funciones públicas asignadas por ley._x000a_Quejas de los Técnicos Electricistas o cooperantes._x000a_Desgaste operativo y económico por contrataciones fallidas."/>
    <n v="1"/>
    <n v="3"/>
    <s v="Moderada"/>
    <s v="Se cuenta con el comité de Fomento educativo quien aprueba el plan anual de capacitaciones para los Técnicos Electricistas. "/>
    <s v="Son efectivos y están documentados "/>
    <s v="Fuerte"/>
    <n v="100"/>
    <n v="100"/>
    <s v="Fuerte"/>
    <s v="Directa"/>
    <s v="Indirectamente "/>
    <n v="2"/>
    <n v="1"/>
    <n v="-1"/>
    <n v="2"/>
    <n v="1"/>
    <n v="2"/>
    <s v="Baja"/>
    <s v="Asumir el riesgo"/>
    <s v="Reducir el riesgo"/>
    <s v="_x000a__x000a_. _x000a_1. Mejorar la imagen del CONTE a través de la participación en diferentes eventos y congresos del sector.  _x000a__x000a__x000a_"/>
    <s v="Líder Misional"/>
    <d v="2025-01-08T00:00:00"/>
    <d v="2025-12-31T00:00:00"/>
    <s v="Mensual"/>
    <s v="Indicador de Eficacia en el Fomento Educativo_x000a_Indicador de Cobertura"/>
    <s v="Cuadro de Mando Corporativo-Cuadro de Mando Procesos Misionales"/>
    <s v=" 1. Seguir procedimiento tratamiento de Salidas no conformes_x000a_2. Reprogramar el evento y priorizar recursos para su ejecución._x000a_3. Informar formalmente al Comité de Fomento y Dirección Ejecutiva._x000a_4. Notificar a los Técnicos Electricistas afectados con alternativas de participación._x000a_5.Analizar las causas del incumplimiento_x000a_6. Se solicita  al responsable la  apertura de la acción de mejora _x000a_7. Seguimiento a las acciones definidas."/>
    <x v="2"/>
    <s v="Indicador del Cuadro de Mando Corporativo  Eficacia en el Fomento Educativo en estado insatisfactorio-rojo en el mes de Marzo de 2025_x000a_"/>
    <n v="96"/>
  </r>
  <r>
    <m/>
    <x v="8"/>
    <m/>
    <s v="Gestión"/>
    <s v="Cumplimiento"/>
    <m/>
    <m/>
    <s v="Falta de seguimiento y control en el Plan anual de Capacitaciones de Fomento Educativo. "/>
    <m/>
    <m/>
    <m/>
    <m/>
    <s v="Se cuenta con el procedimiento Gestión de Eventos educativos y la Guía de Fomento Educativo. "/>
    <s v="Son efectivos y están documentados "/>
    <s v="Fuerte"/>
    <n v="100"/>
    <m/>
    <m/>
    <m/>
    <m/>
    <m/>
    <m/>
    <m/>
    <m/>
    <m/>
    <m/>
    <m/>
    <m/>
    <m/>
    <m/>
    <m/>
    <m/>
    <m/>
    <m/>
    <m/>
    <m/>
    <m/>
    <x v="1"/>
    <m/>
    <m/>
  </r>
  <r>
    <m/>
    <x v="8"/>
    <m/>
    <s v="Gestión"/>
    <s v="Cumplimiento"/>
    <m/>
    <m/>
    <s v="Incumplimiento por omisión, consciencia o de forma involuntarias por parte de proveedores (incluidos capacitadores y/o conferencistas) y personal del proceso.  _x000a_Designación de personal sin competencias para ejecutar el proceso._x000a_Errores de contratación, cronograma o en el diseño del evento._x000a_Desarticulación entre Comite de Fomento Educativo, compras y ejecución logística._x000a_"/>
    <m/>
    <m/>
    <m/>
    <m/>
    <s v="Se cuenta con el procedimiento Gestión de Eventos educativos y la Guía de Fomento Educativo, procedimiento de Compras y Guía de Contratación y Gestión de proveedores. "/>
    <s v="Son efectivos y están documentados "/>
    <s v="Fuerte"/>
    <n v="100"/>
    <m/>
    <m/>
    <m/>
    <m/>
    <m/>
    <m/>
    <m/>
    <m/>
    <m/>
    <m/>
    <m/>
    <m/>
    <m/>
    <m/>
    <m/>
    <m/>
    <m/>
    <m/>
    <m/>
    <m/>
    <m/>
    <x v="1"/>
    <m/>
    <m/>
  </r>
  <r>
    <n v="45"/>
    <x v="8"/>
    <s v="Baja calidad educativa o métodos de enseñanza"/>
    <s v="Gestión"/>
    <s v="Imagen"/>
    <s v="No aplica"/>
    <s v="No aplica"/>
    <s v="Selección de capacitadores sin competencia técnica o pedagógica demostrada."/>
    <s v="Técnicos Electricistas mal preparados o con información desactualizada._x000a_Pérdida de credibilidad del CONTE como promotor de formación técnica._x000a_Hallazgos de entes de control por ejecución de gasto sin impacto verificable._x000a_Quejas o baja participación en futuras convocatorias._x000a_Error en la toma de decisiones por parte de técnicos mal formados._x000a_Deterioro en la imagen institucional._x000a_Reprocesos y uso ineficiente del recurso público."/>
    <n v="1"/>
    <n v="3"/>
    <s v="Moderada"/>
    <s v="Proceso de selección de proveedores en capacitación, base de datos de capacitadores actualizada."/>
    <s v="Son efectivos pero no están documentados "/>
    <s v="Moderado"/>
    <n v="50"/>
    <n v="83.333333333333329"/>
    <s v="Moderado"/>
    <s v="Directa"/>
    <s v="Indirectamente "/>
    <n v="1"/>
    <n v="0"/>
    <n v="0"/>
    <n v="3"/>
    <n v="1"/>
    <n v="3"/>
    <s v="Moderada"/>
    <s v="Asumir o reducir el riesgo"/>
    <s v="Reducir el riesgo"/>
    <s v="1. Generación de alianzas estratégicas  con IETDH para mejorar competencias de los Técnicos Electricistas. _x000a_2. Campaña de reconocimiento del centro de entrenamiento con el fin de poder establecer alianzas con instituciones educativas._x000a_3. Implementación de alianzas estratégicas con ministerio, federación y gremios para actividades de fomento educativo y adaptación de los procesos a la actualización de la normatividad del sector energético._x000a_4. Creacion por parte del metodologo de la estructura modular de las capacitaciones organizadas por fomento educativo._x000a_5. Segmentacion de tecnicos electricistas matriculados para formacion especializadas con alianzas de terceros._x000a_6. Fortalecimiento del uso de la plataforma Moodle para actividades de fomento educativo._x000a_7. Proyecto creacion centro de entrenamiento Seccional Santander_x000a_8. Capacitación en los reglamentos técnicos y normatividad (RETIE) para técnicos electricistas_x000a_9. Oficiar a las ARL, para generar concientización de riesgo eléctrico en técnicos_x000a_10. Segmentación de técnicos electricistas matriculados para formación especializadas con alianzas de terceros."/>
    <s v="Líder Misional"/>
    <d v="2025-01-08T00:00:00"/>
    <d v="2025-12-31T00:00:00"/>
    <s v="Trimestral"/>
    <s v="Indicador de Satisfacción de clientes - Fomento Educativo"/>
    <s v="Cuadro de Mando Procesos Misionales"/>
    <s v="1. Cancelar o suspender eventos que no cumplan criterios mínimos de calidad._x000a_2. Reprogramar con nuevo proveedor que cumpla los criterios._x000a_3. Analizar las causas del incumplimiento_x000a_4. Se solicita  al responsable la  apertura de la acción de mejora _x000a_5. Seguimiento a las acciones definidas."/>
    <x v="0"/>
    <s v="No aplica"/>
    <s v="No aplica"/>
  </r>
  <r>
    <m/>
    <x v="8"/>
    <m/>
    <s v="Gestión"/>
    <s v="Imagen"/>
    <m/>
    <m/>
    <s v="Programas educativos no responden a las demandas actuales del mercado laboral o las avances tecnológicos. Falta de alineación entre los contenidos y las necesidades del mercado eléctrico o avances normativos."/>
    <m/>
    <m/>
    <m/>
    <m/>
    <s v="Se cuenta con el comité de Fomento educativo quien aprueba el plan anual de capacitaciones para los Técnicos Electricistas y en la cual se revisan todas las solicitudes de las capacitaciones de Técnicos, asociaciones y demás partes interesadas.  "/>
    <s v="Son efectivos y están documentados "/>
    <s v="Fuerte"/>
    <n v="100"/>
    <m/>
    <m/>
    <m/>
    <m/>
    <m/>
    <m/>
    <m/>
    <m/>
    <m/>
    <m/>
    <m/>
    <m/>
    <m/>
    <m/>
    <m/>
    <m/>
    <m/>
    <m/>
    <m/>
    <m/>
    <m/>
    <x v="1"/>
    <m/>
    <m/>
  </r>
  <r>
    <m/>
    <x v="8"/>
    <m/>
    <s v="Gestión"/>
    <s v="Imagen"/>
    <m/>
    <m/>
    <s v="Métodos de enseñanza inadecuados, técnicas obsoletas, infraestructura deficiente o brecha digital. Falta de actualización o validación de contenidos técnicos.Brecha digital o limitaciones en infraestructura tecnológica._x000a_Falta de revisión curricular o metodológica"/>
    <m/>
    <m/>
    <m/>
    <m/>
    <s v="Se cuenta con plataforma Moodle, Capacitaciones virtuales, participación en eventos, Modalidad Presencial - teórico/práctico mediante Material didáctico/práctica. Se apoya el proceso por parte de un metodologo."/>
    <s v="Son efectivos y están documentados "/>
    <s v="Fuerte"/>
    <n v="100"/>
    <m/>
    <m/>
    <m/>
    <m/>
    <m/>
    <m/>
    <m/>
    <m/>
    <m/>
    <m/>
    <m/>
    <m/>
    <m/>
    <m/>
    <m/>
    <m/>
    <m/>
    <m/>
    <m/>
    <m/>
    <m/>
    <x v="1"/>
    <m/>
    <m/>
  </r>
  <r>
    <n v="46"/>
    <x v="5"/>
    <s v="Caducidad de la acción disciplinaria y prescripción de la sanción_x000a_"/>
    <s v="Gestión"/>
    <s v="Cumplimiento"/>
    <s v="No aplica"/>
    <s v="No aplica"/>
    <s v="Inobservancia de los términos de caducidad y_x000a_prescripción establecidos en el artículo 64 de la ley 1264 de 2008. _x000a_Falta de seguimiento adecuado del caso (falta de seguimiento y control, falta control a los plazos) _x000a_Errores en la tramitación, carga de datos o saturación de casos. "/>
    <s v="Pérdida de la competencia sancionatoria del CONTE. _x000a_Perdida de la facultad disciplinaria, demandas y otras acciones jurídicas contra la entidad. _x000a_Tutelas, demandas en contra de la entidad. _x000a_Afectación de la imagen _x000a_Hallazgos de entes de control_x000a_Pérdida de credibilidad institucional_x000a_Reprocesos administrativos y desgaste institucional._x000a_Facilitar el inadecuado ejercicio de la profesión  _x000a_"/>
    <n v="4"/>
    <n v="3"/>
    <s v="Alta"/>
    <s v="Se cuenta con el procedimiento de procesos disciplinarios, Implementación del modulo de procesos disciplinarios en SIGEMAT. Incorporación de  alertas en SIGEMAT (por etapa y fecha límite por tipo de proceso)."/>
    <s v="Son efectivos y están documentados "/>
    <s v="Fuerte"/>
    <n v="100"/>
    <n v="100"/>
    <s v="Fuerte"/>
    <s v="Directa"/>
    <s v="No disminuye"/>
    <n v="2"/>
    <n v="0"/>
    <n v="2"/>
    <n v="3"/>
    <n v="2"/>
    <n v="3"/>
    <s v="Moderada"/>
    <s v="Asumir o reducir el riesgo"/>
    <s v="Reducir el riesgo"/>
    <s v="1. Implementacion plan de trabajo para el adelantamento de las actuaciones al interior de los procesos disciplinarios de conformidad con la Ley 1264 de 2008, evitando que opere la caducidad al interior de los mismos.. _x000a_2. Contratación de la mensajería para correos certificados en las notificaciones de los procesos disciplinarios_x000a_Continuar aplicando los controles"/>
    <s v="Líder Misional - Profesional de procesos disciplinarios"/>
    <d v="2025-01-08T00:00:00"/>
    <d v="2025-12-31T00:00:00"/>
    <s v="Trimestral"/>
    <s v="Eficiencia/eficacia/efectividad en los procesos disciplinarios_x000a_Vencimiento procesos disciplinarios"/>
    <s v="Cuadro de Mando procesos Disciplinarios"/>
    <s v="1. Revisar la normativa aplicable_x000a_2. Identificar plazos_x000a_3. Solicitar Nulidad del proceso_x000a_4. Analizar las causas del incumplimiento_x000a_5. Se solicita  al responsable la  apertura de la acción de mejora. _x000a_6. Seguimiento a las acciones definidas."/>
    <x v="0"/>
    <s v="No aplica"/>
    <s v="No aplica"/>
  </r>
  <r>
    <m/>
    <x v="5"/>
    <m/>
    <s v="Gestión"/>
    <s v="Cumplimiento"/>
    <m/>
    <m/>
    <s v="Demoras en la recolección de pruebas, dilación intencional del proceso, falta de recursos, personal insuficiente, dificultad en la obtención de la información, demoras en resolver recursos por parte del Comité Disciplinario"/>
    <m/>
    <m/>
    <m/>
    <m/>
    <s v="Se cuenta con el procedimiento de procesos disciplinarios, Implementación del modulo de procesos disciplinarios en SIGEMAT, seguimiento y control por parte del Líder Misional"/>
    <s v="Son efectivos y están documentados "/>
    <s v="Fuerte"/>
    <n v="100"/>
    <m/>
    <m/>
    <m/>
    <m/>
    <m/>
    <m/>
    <m/>
    <m/>
    <m/>
    <m/>
    <m/>
    <m/>
    <m/>
    <m/>
    <m/>
    <m/>
    <m/>
    <m/>
    <m/>
    <m/>
    <m/>
    <x v="1"/>
    <m/>
    <m/>
  </r>
  <r>
    <m/>
    <x v="5"/>
    <m/>
    <s v="Gestión"/>
    <s v="Cumplimiento"/>
    <m/>
    <m/>
    <s v="Falta de notificación o comunicación a las partes, notificación tardía falta de documentación en el expediente. "/>
    <m/>
    <m/>
    <m/>
    <m/>
    <s v="Se cuenta con el procedimiento de procesos disciplinarios y registro Control Procesos disciplinarios "/>
    <s v="Son efectivos y están documentados "/>
    <s v="Fuerte"/>
    <n v="100"/>
    <m/>
    <m/>
    <m/>
    <m/>
    <m/>
    <m/>
    <m/>
    <m/>
    <m/>
    <m/>
    <m/>
    <m/>
    <m/>
    <m/>
    <m/>
    <m/>
    <m/>
    <m/>
    <m/>
    <m/>
    <m/>
    <x v="1"/>
    <m/>
    <m/>
  </r>
  <r>
    <n v="47"/>
    <x v="5"/>
    <s v="Afectación al debido proceso"/>
    <s v="Gestión"/>
    <s v="Cumplimiento"/>
    <s v="No aplica"/>
    <s v="No aplica"/>
    <s v="Falta de imparcialidad (prejuicios), conflictos de interés. _x000a_Negación del derecho a la defensa, impedimento para presentar pruebas, Falta de representación legal, Interrupción en el derecho a ser escuchado. _x000a_Falta de claridad en las normas o procedimientos, Inadecuada recolección o manipulación de pruebas, pruebas obtenidas de manera ilegal, ocultación o manipulación de pruebas_x000a_"/>
    <s v="Nulidad de los actos administrativos decisorios en materia disciplinaria por parte de la jurisdicción contencioso administrativa._x000a_revocatorias directas en contra de los actos administrativos proferidos al interior de los procesos disciplinarios. _x000a_ Perdida de la facultad disciplinaria, demandas y otras acciones jurídicas contra la entidad. _x000a_Tutelas, demandas en contra de la entidad. _x000a_Afectación de la imagen _x000a_Hallazgos de entes de control_x000a_Pérdida de credibilidad institucional_x000a_Facilitar el inadecuado ejercicio de la profesión  _x000a_"/>
    <n v="2"/>
    <n v="4"/>
    <s v="Alta"/>
    <s v="Se cuenta con el procedimiento de procesos disciplinarios, Implementación del modulo de procesos disciplinarios en SIGEMAT"/>
    <s v="Son efectivos y están documentados "/>
    <s v="Fuerte"/>
    <n v="100"/>
    <n v="100"/>
    <s v="Fuerte"/>
    <s v="Directa"/>
    <s v="Indirectamente "/>
    <n v="2"/>
    <n v="1"/>
    <n v="0"/>
    <n v="3"/>
    <n v="1"/>
    <n v="3"/>
    <s v="Moderada"/>
    <s v="Asumir o reducir el riesgo"/>
    <s v="Reducir el riesgo"/>
    <s v="1. Implementacion plan de trabajo para el adelantamento de las actuaciones al interior de los procesos disciplinarios de conformidad con la Ley 1264 de 2008, evitando que opere la caducidad al interior de los mismos.. _x000a_2. Contratación de la mensajería para correos certificados en las notificaciones de los procesos disciplinarios_x000a_Continuar aplicando los controles"/>
    <s v="Líder Misional - Profesional de procesos disciplinarios"/>
    <d v="2025-01-08T00:00:00"/>
    <d v="2025-12-31T00:00:00"/>
    <s v="Trimestral"/>
    <s v="Eficiencia/eficacia/efectividad en los procesos disciplinarios_x000a_Vencimiento procesos disciplinarios"/>
    <s v="Cuadro de Mando procesos Disciplinarios"/>
    <s v="1. Identificación del error_x000a_2. Evaluación de consecuencias_x000a_3. Suspensión del proceso, (si aplica)_x000a_4. Corrección de la situación_x000a_5. Revisión del procedimiento_x000a_6. Mantener un registro detallado de las acciones tomadas para corregir el debido proceso, lo que puede ser útil en caso de futuras reclamaciones o auditorías._x000a_7. Si la afectación es grave, notificar al Comité disciplinario. _x000a_8. Analizar las causas del incumplimiento_x000a_9. Se solicita  al responsable la  apertura de la acción de mejora. _x000a_10. Seguimiento a las acciones definidas."/>
    <x v="0"/>
    <s v="No aplica"/>
    <s v="No aplica"/>
  </r>
  <r>
    <m/>
    <x v="5"/>
    <m/>
    <s v="Gestión"/>
    <s v="Cumplimiento"/>
    <m/>
    <m/>
    <s v="Demoras excesivas o plazos irrazonables, retardos injustificados, prolongación indebida del proceso, _x000a_Falta de transparencia en la toma de decisiones, decisiones sin justificación, falta de acceso a la información. _x000a_Sesgo o influencia indebida de terceros, presiones externas._x000a_Inadecuado acceso a recursos o herramientas para la defensa. "/>
    <m/>
    <m/>
    <m/>
    <m/>
    <s v="Se cuenta con el procedimiento de procesos disciplinarios, Implementación del modulo de procesos disciplinarios en SIGEMAT, seguimiento y control por parte del Líder Misional"/>
    <s v="Son efectivos y están documentados "/>
    <s v="Fuerte"/>
    <n v="100"/>
    <m/>
    <m/>
    <m/>
    <m/>
    <m/>
    <m/>
    <m/>
    <m/>
    <m/>
    <m/>
    <m/>
    <m/>
    <m/>
    <m/>
    <m/>
    <m/>
    <m/>
    <m/>
    <m/>
    <m/>
    <m/>
    <x v="1"/>
    <m/>
    <m/>
  </r>
  <r>
    <m/>
    <x v="5"/>
    <m/>
    <s v="Gestión"/>
    <s v="Cumplimiento"/>
    <m/>
    <m/>
    <s v="Falta de notificación o comunicación a las partes, notificación tardía o incompleta falta de documentación en el expediente. "/>
    <m/>
    <m/>
    <m/>
    <m/>
    <s v="Se cuenta con el procedimiento de procesos disciplinarios y registro Control Procesos disciplinarios "/>
    <s v="Son efectivos y están documentados "/>
    <s v="Fuerte"/>
    <n v="100"/>
    <m/>
    <m/>
    <m/>
    <m/>
    <m/>
    <m/>
    <m/>
    <m/>
    <m/>
    <m/>
    <m/>
    <m/>
    <m/>
    <m/>
    <m/>
    <m/>
    <m/>
    <m/>
    <m/>
    <m/>
    <m/>
    <x v="1"/>
    <m/>
    <m/>
  </r>
  <r>
    <n v="48"/>
    <x v="5"/>
    <s v="Vencimiento de términos procesales."/>
    <s v="Gestión"/>
    <s v="Cumplimiento"/>
    <s v="No aplica"/>
    <s v="No aplica"/>
    <s v="No hacer los controles definidos para el seguimiento de los tiempos de los procesos, Errores administrativos, aplazamientos frecuentes, problemas de disponibilidad de las partes. Abusivo uso de recursos, fallas en la notificación. Cambios en el comité disciplinarios. "/>
    <s v=" Perdida de la facultad disciplinaria, demandas y otras acciones jurídicas contra la entidad. _x000a_Tutelas, demandas en contra de la entidad. _x000a_Afectación de la imagen _x000a_Hallazgos de entes de control_x000a_Pérdida de credibilidad institucional_x000a_Facilitar el inadecuado ejercicio de la profesión  _x000a_"/>
    <n v="3"/>
    <n v="4"/>
    <s v="Extrema"/>
    <s v="Se cuenta con el procedimiento de procesos disciplinarios, Implementación del modulo de procesos disciplinarios en SIGEMAT"/>
    <s v="Son efectivos y están documentados "/>
    <s v="Fuerte"/>
    <n v="100"/>
    <n v="100"/>
    <s v="Fuerte"/>
    <s v="Directa"/>
    <s v="Indirectamente "/>
    <n v="2"/>
    <n v="1"/>
    <n v="1"/>
    <n v="3"/>
    <n v="1"/>
    <n v="3"/>
    <s v="Moderada"/>
    <s v="Asumir o reducir el riesgo"/>
    <s v="Reducir el riesgo"/>
    <s v="1. Implementacion plan de trabajo para el adelantamento de las actuaciones al interior de los procesos disciplinarios de conformidad con la Ley 1264 de 2008, evitando que opere la caducidad al interior de los mismos.. _x000a_2. Contratación de la mensajería para correos certificados en las notificaciones de los procesos disciplinarios_x000a_Continuar aplicando los controles"/>
    <s v="Líder Misional - Profesional de procesos disciplinarios"/>
    <d v="2025-01-08T00:00:00"/>
    <d v="2025-12-31T00:00:00"/>
    <s v="Trimestral"/>
    <s v="Eficiencia/eficacia/efectividad en los procesos disciplinarios_x000a_Vencimiento procesos disciplinarios"/>
    <s v="Cuadro de Mando procesos Disciplinarios"/>
    <s v="1. Revisión de plazos_x000a_2. Documentación del vencimiento: Registra detalladamente la fecha de vencimiento y los términos afectados, para justificar cualquier acción posterior._x000a_3. Evaluación del impacto: Analizar cómo el vencimiento de términos afecta el proceso_x000a_4. Notificación a las partes._x000a_5. Cierre del proceso: Si no es posible continuar, evalúa la posibilidad de archivar el caso o declararlo sin lugar, según corresponda._x000a_6. Analizar las causas del incumplimiento_x000a_7. Se solicita  al responsable la  apertura de la acción de mejora. _x000a_8. Seguimiento a las acciones definidas._x000a_"/>
    <x v="0"/>
    <s v="No aplica"/>
    <s v="No aplica"/>
  </r>
  <r>
    <m/>
    <x v="5"/>
    <m/>
    <s v="Gestión"/>
    <s v="Cumplimiento"/>
    <m/>
    <m/>
    <s v="Falta de impulso procesal, Dilación intencional del proceso, No abrir el proceso oportunamente ante hechos notorios y de público conocimiento."/>
    <m/>
    <m/>
    <m/>
    <m/>
    <s v="Se cuenta con el procedimiento de procesos disciplinarios, Implementación del modulo de procesos disciplinarios en SIGEMAT, seguimiento y control por parte del Líder Misional"/>
    <s v="Son efectivos y están documentados "/>
    <s v="Fuerte"/>
    <n v="100"/>
    <m/>
    <m/>
    <m/>
    <m/>
    <m/>
    <m/>
    <m/>
    <m/>
    <m/>
    <m/>
    <m/>
    <m/>
    <m/>
    <m/>
    <m/>
    <m/>
    <m/>
    <m/>
    <m/>
    <m/>
    <m/>
    <x v="1"/>
    <m/>
    <m/>
  </r>
  <r>
    <m/>
    <x v="5"/>
    <m/>
    <s v="Gestión"/>
    <s v="Cumplimiento"/>
    <m/>
    <m/>
    <s v="Falta de recursos humano en procesos disciplinarios, Falta de diligencia en la recolección de pruebas, "/>
    <m/>
    <m/>
    <m/>
    <m/>
    <s v="Se cuenta con el procedimiento de procesos disciplinarios y registro Control Procesos disciplinarios "/>
    <s v="Son efectivos y están documentados "/>
    <s v="Fuerte"/>
    <n v="100"/>
    <m/>
    <m/>
    <m/>
    <m/>
    <m/>
    <m/>
    <m/>
    <m/>
    <m/>
    <m/>
    <m/>
    <m/>
    <m/>
    <m/>
    <m/>
    <m/>
    <m/>
    <m/>
    <m/>
    <m/>
    <m/>
    <x v="1"/>
    <m/>
    <m/>
  </r>
  <r>
    <n v="49"/>
    <x v="3"/>
    <s v="Incumplimiento en el Programa de etica y transparencia empresarial (PTEE) "/>
    <s v="Gestión"/>
    <s v="Cumplimiento"/>
    <s v="No aplica"/>
    <s v="No aplica"/>
    <s v="Bajo nivel de apropiación institucional del programa de transparencia y ética (Débil divulgación del programa entre colaboradores y partes interesadas, falta de formación o sensibilización continua, alta rotación de personal sin procesos de inducción adecuados)."/>
    <s v="Comportamientos no alineados con principios éticos._x000a_Pérdida de credibilidad institucional_x000a_Afectación de la imagen institucional_x000a_Pérdida de confianza por parte de funcionarios y usuarios._x000a_Aumento de prácticas contrarias a la ética._x000a_Riesgo legal y disciplinario para el CONTE._x000a_Incumplimiento de lineamientos de buen gobierno._x000a_Hallazgos en auditorías externas (Procuraduría, Función Pública, etc.)._x000a_Sanciones o requerimientos legales."/>
    <n v="1"/>
    <n v="4"/>
    <s v="Alta"/>
    <s v="Programa de inducción y reinducción para las partes interesadas en PTEE y código de ética empresarial."/>
    <s v="Son efectivos y están documentados "/>
    <s v="Fuerte"/>
    <n v="100"/>
    <n v="66.666666666666671"/>
    <s v="Moderado"/>
    <s v="Directa"/>
    <s v="Directa"/>
    <n v="1"/>
    <n v="1"/>
    <n v="0"/>
    <n v="3"/>
    <n v="1"/>
    <n v="3"/>
    <s v="Moderada"/>
    <s v="Asumir o reducir el riesgo"/>
    <s v="Reducir el riesgo"/>
    <s v="1. Aprobación del PTEE por parte del Consejo Directivo. _x000a_2. Plan de acción del programa de transparencia con responsables y cronograma._x000a_2. Implementación del Codigo de etica y buen gobierno y las nomas que lo modifiquen o sustituyan._x000a_3. Implementación del modulo de Moodle para capacitación en PTEE y codigo de etica y buen gobierno._x000a_4. Inclusión de indicadores del programa de transparencia en el Cuadro de Mando Integral._x000a_"/>
    <s v="Profesional Dirección Ejecutiva"/>
    <d v="2025-04-08T00:00:00"/>
    <d v="2025-12-31T00:00:00"/>
    <s v="Trimestral"/>
    <s v="Plan de trabajo PTEE y Codigo de Etica y buen gobierno "/>
    <s v="Cuadro de mando Profesional Dirección Ejecutiva"/>
    <s v=" 1. Analizar las causas del incumplimiento_x000a_2. Se solicita  al responsable la  apertura de la acción de mejora _x000a_3. Seguimiento a las acciones definidas."/>
    <x v="0"/>
    <s v="No aplica"/>
    <s v="No aplica"/>
  </r>
  <r>
    <m/>
    <x v="3"/>
    <m/>
    <s v="Gestión"/>
    <s v="Cumplimiento"/>
    <m/>
    <m/>
    <s v="Inadecuada gestión de denuncias o conflictos de interés (_x0009_Canales de denuncia poco accesibles o sin garantías de confidencialidad, falta de lineamientos claros para la identificación y tratamiento de conflictos de interés, ausencia de respuesta oportuna y documentada a denuncias)."/>
    <m/>
    <m/>
    <m/>
    <m/>
    <s v="Lineamientos del código de ética institucional firmados y socializados, con los canales de denuncias y el manejo de los casos. Comité de Etica. "/>
    <s v="Son efectivos y están documentados "/>
    <s v="Fuerte"/>
    <n v="100"/>
    <m/>
    <m/>
    <m/>
    <m/>
    <m/>
    <m/>
    <m/>
    <m/>
    <m/>
    <m/>
    <m/>
    <m/>
    <m/>
    <m/>
    <m/>
    <m/>
    <m/>
    <m/>
    <m/>
    <m/>
    <m/>
    <x v="1"/>
    <m/>
    <m/>
  </r>
  <r>
    <m/>
    <x v="3"/>
    <m/>
    <s v="Gestión"/>
    <s v="Cumplimiento"/>
    <m/>
    <m/>
    <s v="Incumplimiento de los compromisos del programa de transparencia ante entes de control (Falta de seguimiento al plan de acción del programa, inexistencia de responsables asignados, no actualización de información en los medios de rendición de cuentas)."/>
    <m/>
    <m/>
    <m/>
    <m/>
    <s v="Seguimiento parte del Comité de Etica a la implementación del PTEE y el codigo de etica y buen gobierno. "/>
    <s v="No existen "/>
    <s v="Débil"/>
    <n v="0"/>
    <m/>
    <m/>
    <m/>
    <m/>
    <m/>
    <m/>
    <m/>
    <m/>
    <m/>
    <m/>
    <m/>
    <m/>
    <m/>
    <m/>
    <m/>
    <m/>
    <m/>
    <m/>
    <m/>
    <m/>
    <m/>
    <x v="1"/>
    <m/>
    <m/>
  </r>
  <r>
    <n v="50"/>
    <x v="0"/>
    <s v="Falta de implementación efectiva de las decisiones del Consejo Directivo"/>
    <s v="Gestión"/>
    <s v="Cumplimiento"/>
    <s v="No aplica"/>
    <s v="No aplica"/>
    <s v="Falta de trazabilidad o seguimiento formal a las decisiones del Consejo. Asignación poco clara de responsables o recursos para la ejecución de acuerdos."/>
    <s v="Deslegitimación del rol del Consejo Directivo ante el equipo institucional._x000a_Pérdida de oportunidades estratégicas, proyectos estancados o sin ejecución._x000a_Incumplimiento del plan estratégico y del direccionamiento institucional._x000a_Afectación en auditorías por falta de evidencia de ejecución._x000a_Impacto en la reputación institucional y percepción de gobernanza._x000a_Reprocesos, uso ineficiente de recursos y pérdida de confianza de las partes interesadas."/>
    <n v="1"/>
    <n v="4"/>
    <s v="Alta"/>
    <s v="Son socializados por parte de la Dirección Ejecutiva en el comité directivo los acuerdos emanados por el Consejo Directivo. "/>
    <s v="Son efectivos y están documentados "/>
    <s v="Fuerte"/>
    <n v="100"/>
    <n v="100"/>
    <s v="Fuerte"/>
    <s v="Directa"/>
    <s v="Directa"/>
    <n v="2"/>
    <n v="2"/>
    <n v="-1"/>
    <n v="2"/>
    <n v="1"/>
    <n v="2"/>
    <s v="Baja"/>
    <s v="Asumir el riesgo"/>
    <s v="Asumir el riesgo"/>
    <s v="Diseño de la inducción y entrenamiento de consejeros_x000a_Implementar los controles"/>
    <s v="Profesional Dirección Ejecutiva"/>
    <d v="2025-04-08T00:00:00"/>
    <d v="2025-12-31T00:00:00"/>
    <s v="Trimestral"/>
    <s v="Matriz de requisitos legales, normativos y reglamentarios - Sección acuerdos_x000a_"/>
    <s v="Intraconte- Pagina Web "/>
    <s v=" 1. Analizar las causas del incumplimiento_x000a_2. Se solicita  al responsable la  apertura de la acción de mejora _x000a_3. Seguimiento a las acciones definidas."/>
    <x v="0"/>
    <s v="No aplica"/>
    <s v="No aplica"/>
  </r>
  <r>
    <m/>
    <x v="0"/>
    <m/>
    <s v="Gestión"/>
    <s v="Cumplimiento"/>
    <m/>
    <m/>
    <s v="Ausencia de un sistema o instrumento institucional para registrar y hacer seguimiento a los compromisos del Consejo. Cambios en el personal responsable sin relevo documentado ni continuidad."/>
    <m/>
    <m/>
    <m/>
    <m/>
    <s v="Se encuentran documentados en la matriz de requisitos legales, normativos y reglamentarios. "/>
    <s v="Son efectivos y están documentados "/>
    <s v="Fuerte"/>
    <n v="100"/>
    <m/>
    <m/>
    <m/>
    <m/>
    <m/>
    <m/>
    <m/>
    <m/>
    <m/>
    <m/>
    <m/>
    <m/>
    <m/>
    <m/>
    <m/>
    <m/>
    <m/>
    <m/>
    <m/>
    <m/>
    <m/>
    <x v="1"/>
    <m/>
    <m/>
  </r>
  <r>
    <m/>
    <x v="0"/>
    <m/>
    <s v="Gestión"/>
    <s v="Cumplimiento"/>
    <m/>
    <m/>
    <s v="Falta de priorización o articulación en los planes operativos y presupuestales."/>
    <m/>
    <m/>
    <m/>
    <m/>
    <s v="En el caso que la implementación del acuerdo requiera recursos los mismos son aprobados por el Consejo Directivo"/>
    <s v="Son efectivos y están documentados "/>
    <s v="Fuerte"/>
    <n v="100"/>
    <m/>
    <m/>
    <m/>
    <m/>
    <m/>
    <m/>
    <m/>
    <m/>
    <m/>
    <m/>
    <m/>
    <m/>
    <m/>
    <m/>
    <m/>
    <m/>
    <m/>
    <m/>
    <m/>
    <m/>
    <m/>
    <x v="1"/>
    <m/>
    <m/>
  </r>
  <r>
    <n v="51"/>
    <x v="3"/>
    <s v="Gestión Inadecuada del cambio organizacional"/>
    <s v="Gestión"/>
    <s v="Estratégico"/>
    <s v="No aplica"/>
    <s v="No aplica"/>
    <s v="Ausencia de un modelo o metodología institucional para la gestión del cambio.Falta de sensibilización y comunicación efectiva sobre el cambio. Alta rotación o desvinculación de líderes claves en procesos de transformación."/>
    <s v="Resistencia activa o pasiva por parte del equipo humano._x000a_Fallas en la implementación de nuevos procesos, sistemas o estructuras._x000a_Aumento de errores, reprocesos o baja productividad._x000a_Desalineación entre la estrategia y la ejecución operativa._x000a_Fracaso de proyectos institucionales estratégicos._x000a_Pérdida de legitimidad o confianza por parte de usuarios o partes interesadas._x000a_Afectación de los objetivos del SIG o del direccionamiento estratégico._x000a_Incremento en la rotación de personal o insatisfacción interna."/>
    <n v="2"/>
    <n v="4"/>
    <s v="Alta"/>
    <s v="Procedimiento para la gestión del cambio dentro del SIG. Inclusión del tema de gestión del cambio en procesos de planeación estratégica o gestión del talento. Se cuenta con el procedimiento de Gestión de proyectos para cambios de alto impacto en el  SIG. "/>
    <s v="Son efectivos y están documentados "/>
    <s v="Fuerte"/>
    <n v="100"/>
    <n v="100"/>
    <s v="Fuerte"/>
    <s v="Directa"/>
    <s v="Directa"/>
    <n v="2"/>
    <n v="2"/>
    <n v="0"/>
    <n v="2"/>
    <n v="1"/>
    <n v="2"/>
    <s v="Baja"/>
    <s v="Asumir el riesgo"/>
    <s v="Asumir el riesgo"/>
    <s v="Continuar con la aplicación de controles "/>
    <s v="Analista de Planeación "/>
    <d v="2025-04-08T00:00:00"/>
    <d v="2025-12-31T00:00:00"/>
    <s v="Trimestral"/>
    <s v="No conformidades en las auditorias internas o externa por falta/fallas en la Planificación del Cambio en la matriz de acciones "/>
    <s v="Informes de auditoria interna"/>
    <s v="1. Diagnosticar la causa de la resistencia o falla en la implementación._x000a_2. Activar planes de contingencia o refuerzo del proceso._x000a_3. Reestructurar el cambio implementado si no fue apropiado._x000a_4. Capacitar nuevamente al equipo humano impactado. _x000a_5. Analizar las causas del incumplimiento_x000a_6.  Se solicita  al responsable la  apertura de la acción de mejora _x000a_7. Seguimiento a las acciones definidas."/>
    <x v="0"/>
    <s v="No aplica"/>
    <s v="No aplica"/>
  </r>
  <r>
    <m/>
    <x v="3"/>
    <m/>
    <s v="Gestión"/>
    <s v="Estratégico"/>
    <m/>
    <m/>
    <s v="Resistencia al cambio por parte del personal (falta de participación, miedo al cambio, desinformación) Falta de formación o desarrollo de competencias para afrontar el cambio."/>
    <m/>
    <m/>
    <m/>
    <m/>
    <s v="Espacios de diálogo institucional (comités, boletines, socializaciones). Participación de representantes de las áreas en procesos de cambio."/>
    <s v="Son efectivos y están documentados "/>
    <s v="Fuerte"/>
    <n v="100"/>
    <m/>
    <m/>
    <m/>
    <m/>
    <m/>
    <m/>
    <m/>
    <m/>
    <m/>
    <m/>
    <m/>
    <m/>
    <m/>
    <m/>
    <m/>
    <m/>
    <m/>
    <m/>
    <m/>
    <m/>
    <m/>
    <x v="1"/>
    <m/>
    <m/>
  </r>
  <r>
    <m/>
    <x v="3"/>
    <m/>
    <s v="Gestión"/>
    <s v="Estratégico"/>
    <m/>
    <m/>
    <s v="Cambios implementados sin diagnóstico organizacional previo ni gestión del riesgo asociado. Ausencia de mapa de impactos o actores clave afectados por el cambio."/>
    <m/>
    <m/>
    <m/>
    <m/>
    <s v="Capacitaciones o formación continua en temas de liderazgo para el cambio."/>
    <s v="Son efectivos y están documentados "/>
    <s v="Fuerte"/>
    <n v="100"/>
    <m/>
    <m/>
    <m/>
    <m/>
    <m/>
    <m/>
    <m/>
    <m/>
    <m/>
    <m/>
    <m/>
    <m/>
    <m/>
    <m/>
    <m/>
    <m/>
    <m/>
    <m/>
    <m/>
    <m/>
    <m/>
    <x v="1"/>
    <m/>
    <m/>
  </r>
  <r>
    <n v="52"/>
    <x v="3"/>
    <s v="Omisión en la gestión de riesgos institucionales"/>
    <s v="Gestión"/>
    <s v="Estratégico"/>
    <s v="No aplica"/>
    <s v="No aplica"/>
    <s v="Desconocimiento o débil apropiación del modelo de gestión de riesgos. Falta de liderazgo o compromiso directivo en la actualización o seguimiento de los riesgos."/>
    <s v="Eventos adversos sin control que afectan el cumplimiento de metas institucionales._x000a_Hallazgos en auditorías externas o internas (_x000a_Inadecuada toma de decisiones por falta de anticipación a riesgos críticos._x000a_Afectación del proceso de planeación, control y mejora continua._x000a_Riesgos materiales no identificados ni tratados a tiempo (reputacionales, legales, operacionales)._x000a_Pérdida de confianza por parte de usuarios, técnicos, entes de vigilancia._x000a_Sanciones o requerimientos legales por omisiones sistemáticas._x000a_"/>
    <n v="2"/>
    <n v="4"/>
    <s v="Alta"/>
    <s v="Matriz de riesgos institucional aprobada, publicada y actualizada. Lider de Riesgo activo"/>
    <s v="Son efectivos y están documentados "/>
    <s v="Fuerte"/>
    <n v="100"/>
    <n v="100"/>
    <s v="Fuerte"/>
    <s v="Directa"/>
    <s v="Directa"/>
    <n v="2"/>
    <n v="2"/>
    <n v="0"/>
    <n v="2"/>
    <n v="1"/>
    <n v="2"/>
    <s v="Baja"/>
    <s v="Asumir el riesgo"/>
    <s v="Asumir el riesgo"/>
    <s v="Continuar con la aplicación de controles "/>
    <s v="Profesional Dirección Ejecutiva"/>
    <d v="2025-04-08T00:00:00"/>
    <d v="2025-12-31T00:00:00"/>
    <s v="Semestral "/>
    <s v="No conformidades en las auditorias internas o externa por omisión de riesgos"/>
    <s v="Informes de auditoria interna"/>
    <s v="1. Activar revisión inmediata de la matriz de riesgos._x000a_2. Informar a la alta dirección y definir plan de acción correctivo._x000a_3. Fortalecer la articulación con Planeación y el lider de Riesgos._x000a_4. Reentrenar al equipo responsable de riesgos institucionales._x000a_5. Analizar las causas del incumplimiento_x000a_6.  Se solicita  al responsable la  apertura de la acción de mejora _x000a_7. Seguimiento a las acciones definidas."/>
    <x v="0"/>
    <s v="No aplica"/>
    <s v="No aplica"/>
  </r>
  <r>
    <m/>
    <x v="3"/>
    <m/>
    <s v="Gestión"/>
    <s v="Estratégico"/>
    <m/>
    <m/>
    <s v="No integración del análisis de riesgos en la planeación, auditoría, procesos o toma de decisiones. Ausencia de responsables o roles formalizados para liderar la gestión de riesgos. No aplicación de metodologías o matrices estandarizadas (probabilidad, impacto, controles)."/>
    <m/>
    <m/>
    <m/>
    <m/>
    <s v="Procedimiento de gestión de riesgos institucionales"/>
    <s v="Son efectivos y están documentados "/>
    <s v="Fuerte"/>
    <n v="100"/>
    <m/>
    <m/>
    <m/>
    <m/>
    <m/>
    <m/>
    <m/>
    <m/>
    <m/>
    <m/>
    <m/>
    <m/>
    <m/>
    <m/>
    <m/>
    <m/>
    <m/>
    <m/>
    <m/>
    <m/>
    <m/>
    <x v="1"/>
    <m/>
    <m/>
  </r>
  <r>
    <m/>
    <x v="3"/>
    <m/>
    <s v="Gestión"/>
    <s v="Estratégico"/>
    <m/>
    <m/>
    <s v="Falta de seguimiento a los planes de tratamiento o acciones de mitigación._x000a_Gestión de riesgos vista como actividad formal sin utilidad real."/>
    <m/>
    <m/>
    <m/>
    <m/>
    <s v="Inclusión del componente de riesgos en la planificación estratégica, auditorías y gestión por procesos. Seguimiento a la gestión de riesgos. "/>
    <s v="Son efectivos y están documentados "/>
    <s v="Fuerte"/>
    <n v="100"/>
    <m/>
    <m/>
    <m/>
    <m/>
    <m/>
    <m/>
    <m/>
    <m/>
    <m/>
    <m/>
    <m/>
    <m/>
    <m/>
    <m/>
    <m/>
    <m/>
    <m/>
    <m/>
    <m/>
    <m/>
    <m/>
    <x v="1"/>
    <m/>
    <m/>
  </r>
  <r>
    <n v="53"/>
    <x v="4"/>
    <s v="Inadecuada Infraestructura para el desarrollo de los procesos "/>
    <s v="Gestión"/>
    <s v="SST"/>
    <s v="No aplica"/>
    <s v="No aplica"/>
    <s v="Deterioro de la infraestructura por mantenimiento inadecuado o recativo. (Incumplimiento del cronograma de mantenimiento preventivo, registro deficiente de necesidades de mantenimiento, falta de presupuesto asignado o presupuesto insuficiente para adecuaciones o reparaciones., ausencia de inspecciones periódicas)"/>
    <s v="Accidentes laborales por instalaciones deterioradas o riesgos locativos._x000a_Afectación del SG-SST (art. 2.2.4.6.8 del Decreto 1072 de 2015)._x000a_Interrupciones en la prestación de servicios institucionales._x000a_Aumento de quejas y reclamaciones por condiciones físicas inapropiadas._x000a_Incremento de costos por reparaciones correctivas urgentes._x000a_Desmejora en el clima laboral y la productividad._x000a_Posibles hallazgos en auditorías internas o externas "/>
    <n v="1"/>
    <n v="3"/>
    <s v="Moderada"/>
    <s v="Cronograma de mantenimiento preventivo institucional. Plan Anual de Adquisiciones que incluye inversión en infraestructura (cuando sea requerido)"/>
    <s v="Son efectivos y están documentados "/>
    <s v="Fuerte"/>
    <n v="100"/>
    <n v="100"/>
    <s v="Fuerte"/>
    <s v="Directa"/>
    <s v="Directa"/>
    <n v="2"/>
    <n v="2"/>
    <n v="-1"/>
    <n v="1"/>
    <n v="1"/>
    <n v="1"/>
    <s v="Baja"/>
    <s v="Asumir el riesgo"/>
    <s v="Asumir el riesgo"/>
    <s v="Continuar con la aplicación de controles "/>
    <s v="Lider Administrativo"/>
    <d v="2025-04-08T00:00:00"/>
    <d v="2025-12-31T00:00:00"/>
    <s v="Mensual"/>
    <s v="Indicador Cumplimiento de Mantenimiento"/>
    <s v="Cuadro de Mando Analista Administrativo"/>
    <s v="1. Interrumpir actividades que impliquen riesgo locativo inminente._x000a_2. Realizar diagnóstico técnico inmediato._x000a_3. Notificar al Profesional de SST y COPASST si aplica (cuando hay peligro para la vida o SST)._x000a_4. Activar actividades de contingencia de servicios si hay afectación a la operación._x000a_5. Analizar las causas del incumplimiento_x000a_6.  Se solicita  al responsable la  apertura de la acción de mejora _x000a_7. Seguimiento a las acciones definidas._x000a__x000a_"/>
    <x v="0"/>
    <s v="No aplica"/>
    <s v="No aplica"/>
  </r>
  <r>
    <m/>
    <x v="4"/>
    <m/>
    <s v="Gestión"/>
    <s v="Operativo"/>
    <m/>
    <m/>
    <s v="Falta de diagnóstico técnico sobre las condiciones de la infraestructura.(No se cuenta con evaluación de estado físico y técnico actualizado)."/>
    <m/>
    <m/>
    <m/>
    <m/>
    <s v="Inspecciones locativas periódicas por parte de SST y área administrativa. Reporte interno de novedades o fallas locativas. Inventario actualizado de infraestructura física."/>
    <s v="Son efectivos y están documentados "/>
    <s v="Fuerte"/>
    <n v="100"/>
    <m/>
    <m/>
    <m/>
    <m/>
    <m/>
    <m/>
    <m/>
    <m/>
    <m/>
    <m/>
    <m/>
    <m/>
    <m/>
    <m/>
    <m/>
    <m/>
    <m/>
    <m/>
    <m/>
    <m/>
    <m/>
    <x v="1"/>
    <m/>
    <m/>
  </r>
  <r>
    <m/>
    <x v="4"/>
    <m/>
    <s v="Gestión"/>
    <s v="Ambiental"/>
    <m/>
    <m/>
    <s v="Deficiencias estructurales que afectan la operación diaria._x000a__x0009_"/>
    <m/>
    <m/>
    <m/>
    <m/>
    <s v="Inspecciones locativas periódicas por parte de SST y área administrativa. Reporte interno de novedades o fallas locativas. Inventario actualizado de infraestructura física."/>
    <s v="Son efectivos y están documentados "/>
    <s v="Fuerte"/>
    <n v="100"/>
    <m/>
    <m/>
    <m/>
    <m/>
    <m/>
    <m/>
    <m/>
    <m/>
    <m/>
    <m/>
    <m/>
    <m/>
    <m/>
    <m/>
    <m/>
    <m/>
    <m/>
    <m/>
    <m/>
    <m/>
    <m/>
    <x v="1"/>
    <m/>
    <m/>
  </r>
  <r>
    <n v="54"/>
    <x v="3"/>
    <s v="Afectación a la estabilidad financiera (riesgo de ingresos)"/>
    <s v="Gestión"/>
    <s v="Financiero"/>
    <s v="No aplica"/>
    <s v="No aplica"/>
    <s v="Ausencia de un plan de diversificación financiera o generación de nuevos ingresos. Falta de exploración de convenios, alianzas o servicios institucionales complementarios. Falta de gestión comercial o estratégica para nuevos proyectos autofinanciables."/>
    <s v="Reducción súbita del flujo de caja institucional._x000a_Incumplimiento de metas del plan estratégico por falta de recursos._x000a_Afectación en la ejecución presupuestal (recortes, aplazamientos)._x000a_Incapacidad de cumplir compromisos financieros (nómina, servicios, proveedores)._x000a_Riesgo de cierre de programas formativos o pérdida de cobertura._x000a_Vulnerabilidad ante decisiones políticas, normativas o externas._x000a_Reputación afectada ante Matriculados, partes interesadas y entes de control."/>
    <n v="5"/>
    <n v="4"/>
    <s v="Extrema"/>
    <s v="Seguimiento a la fuente principal de ingresos a través de indicadores financieros. Informes periódicos a Consejo Directivo y Dirección Ejecutiva sobre estado de recaudo. "/>
    <s v="Son efectivos y están documentados "/>
    <s v="Fuerte"/>
    <n v="100"/>
    <n v="100"/>
    <s v="Fuerte"/>
    <s v="Indirectamente "/>
    <s v="Indirectamente "/>
    <n v="0"/>
    <n v="1"/>
    <n v="5"/>
    <n v="3"/>
    <n v="5"/>
    <n v="3"/>
    <s v="Extrema"/>
    <s v="Evitar, reducir, Compartir o transferir el riesgo"/>
    <s v="Reducir el riesgo"/>
    <s v="1.Objetivo No 7 Diversificar el portafolio de servicios del CONTE promoviendo el desarrollo_x000a_de nuevas oportunidades en el marco de la transición energética (implementación de sus estrategias)_x000a_2. Análisis de Costos y gastos del CONTE para evaluar el impacto que traería el proyecto de ley del costo de expedición de matriculas en UVT. _x000a_3. Diseñar estrategias con las instituciones educativas de educación media para fomentar en la población estudiantil la orientación vocacional como Técnicos Electricistas._x000a_4. Proyecto semilleros Seccional Santander "/>
    <s v="Dirección Ejecutiva"/>
    <d v="2025-04-08T00:00:00"/>
    <d v="2025-12-31T00:00:00"/>
    <s v="Anual"/>
    <s v="Indicador Diversificación de portafolio"/>
    <s v="Cuadro de Mando Corporativo"/>
    <s v="1. Acciones de contingencia Financiera (priorización de gastos, utilización de reservas)_x000a_2. Revisión de acción por medio del Consejo Directivo. "/>
    <x v="0"/>
    <s v="No aplica"/>
    <s v="No aplica"/>
  </r>
  <r>
    <m/>
    <x v="3"/>
    <m/>
    <s v="Gestión"/>
    <s v="Financiero"/>
    <m/>
    <m/>
    <s v="Dependencia de ingresos de una única fuente. Cambios en normativas o políticas públicas que limitan el recaudo."/>
    <m/>
    <m/>
    <m/>
    <m/>
    <s v="Monitorero de requisitos legales"/>
    <s v="Son efectivos y están documentados "/>
    <s v="Fuerte"/>
    <n v="100"/>
    <m/>
    <m/>
    <m/>
    <m/>
    <m/>
    <m/>
    <m/>
    <m/>
    <m/>
    <m/>
    <m/>
    <m/>
    <m/>
    <m/>
    <m/>
    <m/>
    <m/>
    <m/>
    <m/>
    <m/>
    <m/>
    <x v="1"/>
    <m/>
    <m/>
  </r>
  <r>
    <m/>
    <x v="3"/>
    <m/>
    <s v="Gestión"/>
    <s v="Financiero"/>
    <m/>
    <m/>
    <s v="Disminución en la demanda o población objetivo de los servicios actuales (matrículas, registros, etc.). Dependencia histórica de una fuente sin análisis de riesgos."/>
    <m/>
    <m/>
    <m/>
    <m/>
    <s v="Presupuesto institucional alineado a proyecciones reales de ingresos. Revisión de flujo de caja con frecuencia mensual o bimestral."/>
    <s v="Son efectivos y están documentados "/>
    <s v="Fuerte"/>
    <n v="100"/>
    <m/>
    <m/>
    <m/>
    <m/>
    <m/>
    <m/>
    <m/>
    <m/>
    <m/>
    <m/>
    <m/>
    <m/>
    <m/>
    <m/>
    <m/>
    <m/>
    <m/>
    <m/>
    <m/>
    <m/>
    <m/>
    <x v="1"/>
    <m/>
    <m/>
  </r>
  <r>
    <n v="55"/>
    <x v="4"/>
    <s v="Reacción ineficaz ante emergencias "/>
    <s v="Gestión"/>
    <s v="SST"/>
    <s v="No aplica"/>
    <s v="No aplica"/>
    <s v="Ausencia o desactualización del Plan de Atención de Emergencias. No realización de simulacros o simulacros solo formales."/>
    <s v="Caos y confusión durante una emergencia real._x000a_Afectación a la salud o integridad física de trabajadores, visitantes o terceros._x000a_Pérdida de activos, documentos o infraestructura._x000a_Sanciones por incumplimiento normativo._x000a_Reputación institucional comprometida._x000a_Imposibilidad de respuesta ante incendios, sismos, fugas, etc."/>
    <n v="1"/>
    <n v="4"/>
    <s v="Alta"/>
    <s v="Plan de Emergencias y Contingencias elaborado."/>
    <s v="Son efectivos y están documentados "/>
    <s v="Fuerte"/>
    <n v="100"/>
    <n v="100"/>
    <s v="Fuerte"/>
    <s v="Directa"/>
    <s v="Directa"/>
    <n v="2"/>
    <n v="2"/>
    <n v="-1"/>
    <n v="2"/>
    <n v="1"/>
    <n v="2"/>
    <s v="Baja"/>
    <s v="Asumir el riesgo"/>
    <s v="Reducir el riesgo"/>
    <s v="1.. Implementación Sistema Integrado de Gestión- Fase II Subsistema de SST en ISO 45001 y responsabilidad social"/>
    <s v="Profesional Gestión de proyectos- Lider Administrativa"/>
    <d v="2025-04-08T00:00:00"/>
    <d v="2025-12-31T00:00:00"/>
    <s v="Semestral "/>
    <s v="Actividades relacionadas con emergencias "/>
    <s v="Plan de trabajo de SST "/>
    <s v="1. Activación de protocolos inmediatos_x000a_2. Control de daños y protección del lugar_x000a_3. Evaluación e investigación del incidente_x000a_4. Analizar las causas del incumplimiento_x000a_5.  Se solicita  al responsable la  apertura de la acción de mejora _x000a_6. Seguimiento a las acciones definidas."/>
    <x v="0"/>
    <s v="No aplica"/>
    <s v="No aplica"/>
  </r>
  <r>
    <m/>
    <x v="4"/>
    <m/>
    <s v="Gestión"/>
    <s v="SST"/>
    <m/>
    <m/>
    <s v="Brigadistas sin entrenamiento o sin dotación. Señalización deficiente o rutas de evacuación bloqueadas. Equipos de emergencia (extintores, botiquines) vencidos o inadecuados."/>
    <m/>
    <m/>
    <m/>
    <m/>
    <s v="Perfil del brigadista y entrenamiento de brigadistas. Señalización de evacuación instalada (inspecciones a la señalización). Dotación de botiquín, extintores y demas equipos o elementos de emergencias (inspecciones a equipos de emergencias). Brigada de emergencia conformada"/>
    <s v="Son efectivos y están documentados "/>
    <s v="Fuerte"/>
    <n v="100"/>
    <m/>
    <m/>
    <m/>
    <m/>
    <m/>
    <m/>
    <m/>
    <m/>
    <m/>
    <m/>
    <m/>
    <m/>
    <m/>
    <m/>
    <m/>
    <m/>
    <m/>
    <m/>
    <m/>
    <m/>
    <m/>
    <x v="1"/>
    <m/>
    <m/>
  </r>
  <r>
    <m/>
    <x v="4"/>
    <m/>
    <s v="Gestión"/>
    <s v="SST"/>
    <m/>
    <m/>
    <s v="No identificación de amenazas específicas (eléctricas, estructurales, químicas, etc.). Desconocimiento generalizado del procedimiento por parte de trabajadores o contratistas."/>
    <m/>
    <m/>
    <m/>
    <m/>
    <s v="Socialización plan de emergencias. "/>
    <s v="Son efectivos y están documentados "/>
    <s v="Fuerte"/>
    <n v="100"/>
    <m/>
    <m/>
    <m/>
    <m/>
    <m/>
    <m/>
    <m/>
    <m/>
    <m/>
    <m/>
    <m/>
    <m/>
    <m/>
    <m/>
    <m/>
    <m/>
    <m/>
    <m/>
    <m/>
    <m/>
    <m/>
    <x v="1"/>
    <m/>
    <m/>
  </r>
  <r>
    <n v="56"/>
    <x v="0"/>
    <s v="Falta de gobernabilidad institucional_x000a_"/>
    <s v="Gestión"/>
    <s v="Cumplimiento"/>
    <s v="No aplica"/>
    <s v="No aplica"/>
    <s v="Falta de nombramiento oportuno de los miembros del Consejo Directivo, Comité de Fomento y procesos Disciplinarios. Falta de cronograma o planificación anticipada para la renovación de consejeros."/>
    <s v="Imposibilidad de sesionar y tomar decisiones válidas en el Consejo Directivo._x000a_Inoperancia del Comité de Fomento Educativo (afecta la aprobación de capacitaciones)._x000a_Inhabilidad del Comité Disciplinario para tramitar y resolver procesos sancionatorios._x000a_Paralización de trámites institucionales clave (aprobaciones presupuestales, convenios, modificaciones, sanciones)._x000a_Pérdida de confianza institucional._x000a_Incumplimiento normativo, legal o estatutario._x000a_Hallazgos por entes de control o riesgos jurídicos en la validez de actos administrativos."/>
    <n v="2"/>
    <n v="5"/>
    <s v="Extrema"/>
    <s v="Documento normativo que establece los períodos y criterios para la elección de consejeros. Cronograma institucional de renovación de Consejeros."/>
    <s v="Son efectivos y están documentados "/>
    <s v="Fuerte"/>
    <n v="100"/>
    <n v="100"/>
    <s v="Fuerte"/>
    <s v="Directa"/>
    <s v="Directa"/>
    <n v="2"/>
    <n v="2"/>
    <n v="0"/>
    <n v="3"/>
    <n v="1"/>
    <n v="3"/>
    <s v="Moderada"/>
    <s v="Asumir o reducir el riesgo"/>
    <s v="Asumir el riesgo"/>
    <s v="Continuar con la aplicación de controles "/>
    <s v="Dirección Ejecutiva"/>
    <d v="2025-04-23T00:00:00"/>
    <d v="2025-12-31T00:00:00"/>
    <s v="Semestral "/>
    <s v="Indicador Gestión de expedientes de Consejeros"/>
    <s v="Cuadro de Mando Analista Administrativo"/>
    <s v="1. Suspender transitoriamente las sesiones ordinarias del Consejo Directivo y de los comités que requieran quórum con consejeros._x000a_2. Comunicar formalmente a la alta dirección y responsables de control interno la afectación operativa y legal._x000a_3. Emitir alerta institucional oficial sobre la imposibilidad de funcionamiento de los Comites y Consejo Directivo, dejando constancia por escrito._x000a_4. Analizar las causas del incumplimiento_x000a_5.  Se solicita  al responsable la  apertura de la acción de mejora _x000a_6. Seguimiento a las acciones definidas."/>
    <x v="0"/>
    <s v="No aplica"/>
    <s v="No aplica"/>
  </r>
  <r>
    <m/>
    <x v="5"/>
    <m/>
    <s v="Gestión"/>
    <s v="Cumplimiento"/>
    <m/>
    <m/>
    <s v="Cambios en las normativas o en la estructura organizacional sin armonización. Desinterés, demoras o falta de candidatos propuestos por los sectores o entidades participantes. Procesos de designación no reglamentados"/>
    <m/>
    <m/>
    <m/>
    <m/>
    <s v="Vigilancia los períodos y estados de los nombramientos."/>
    <s v="Son efectivos y están documentados "/>
    <s v="Fuerte"/>
    <n v="100"/>
    <m/>
    <m/>
    <m/>
    <m/>
    <m/>
    <m/>
    <m/>
    <m/>
    <m/>
    <m/>
    <m/>
    <m/>
    <m/>
    <m/>
    <m/>
    <m/>
    <m/>
    <m/>
    <m/>
    <m/>
    <m/>
    <x v="1"/>
    <m/>
    <m/>
  </r>
  <r>
    <m/>
    <x v="8"/>
    <m/>
    <s v="Gestión"/>
    <s v="Cumplimiento"/>
    <m/>
    <m/>
    <s v="Falta de seguimiento institucional por parte del equipo directivo o jurídico."/>
    <m/>
    <m/>
    <m/>
    <m/>
    <s v="Comunicación a las entidades para el nombramiento de los Consejeros"/>
    <s v="Son efectivos y están documentados "/>
    <s v="Fuerte"/>
    <n v="100"/>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r>
    <m/>
    <x v="9"/>
    <m/>
    <m/>
    <m/>
    <m/>
    <m/>
    <m/>
    <m/>
    <m/>
    <m/>
    <e v="#VALUE!"/>
    <m/>
    <m/>
    <s v="Vacía"/>
    <s v="Vacía"/>
    <e v="#DIV/0!"/>
    <e v="#DIV/0!"/>
    <m/>
    <m/>
    <e v="#DIV/0!"/>
    <e v="#DIV/0!"/>
    <e v="#DIV/0!"/>
    <e v="#DIV/0!"/>
    <e v="#DIV/0!"/>
    <e v="#DIV/0!"/>
    <e v="#DIV/0!"/>
    <e v="#DIV/0!"/>
    <m/>
    <m/>
    <m/>
    <m/>
    <m/>
    <m/>
    <m/>
    <m/>
    <m/>
    <x v="1"/>
    <m/>
    <m/>
  </r>
  <r>
    <m/>
    <x v="9"/>
    <m/>
    <m/>
    <m/>
    <m/>
    <m/>
    <m/>
    <m/>
    <m/>
    <m/>
    <m/>
    <m/>
    <m/>
    <s v="Vacía"/>
    <s v="Vacía"/>
    <m/>
    <m/>
    <m/>
    <m/>
    <m/>
    <m/>
    <m/>
    <m/>
    <m/>
    <m/>
    <m/>
    <m/>
    <m/>
    <m/>
    <m/>
    <m/>
    <m/>
    <m/>
    <m/>
    <m/>
    <m/>
    <x v="1"/>
    <m/>
    <m/>
  </r>
  <r>
    <m/>
    <x v="9"/>
    <m/>
    <m/>
    <m/>
    <m/>
    <m/>
    <m/>
    <m/>
    <m/>
    <m/>
    <m/>
    <m/>
    <m/>
    <s v="Vacía"/>
    <s v="Vacía"/>
    <m/>
    <m/>
    <m/>
    <m/>
    <m/>
    <m/>
    <m/>
    <m/>
    <m/>
    <m/>
    <m/>
    <m/>
    <m/>
    <m/>
    <m/>
    <m/>
    <m/>
    <m/>
    <m/>
    <m/>
    <m/>
    <x v="1"/>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F720E25-F211-4F6A-9301-A324E5785C3F}" name="TablaDinámica3" cacheId="10" applyNumberFormats="0" applyBorderFormats="0" applyFontFormats="0" applyPatternFormats="0" applyAlignmentFormats="0" applyWidthHeightFormats="1" dataCaption="Valores" updatedVersion="8" minRefreshableVersion="3" useAutoFormatting="1" itemPrintTitles="1" createdVersion="6" indent="0" outline="1" outlineData="1" multipleFieldFilters="0" chartFormat="50" rowHeaderCaption="Clasificación del Riesgo">
  <location ref="A37:C45" firstHeaderRow="0" firstDataRow="1" firstDataCol="1"/>
  <pivotFields count="40">
    <pivotField dataField="1" showAll="0"/>
    <pivotField name="Proceso" showAll="0"/>
    <pivotField showAll="0"/>
    <pivotField showAll="0"/>
    <pivotField axis="axisRow" showAll="0" sortType="descending">
      <items count="10">
        <item h="1" x="4"/>
        <item x="1"/>
        <item x="0"/>
        <item x="7"/>
        <item x="6"/>
        <item x="2"/>
        <item x="3"/>
        <item h="1" x="8"/>
        <item x="5"/>
        <item t="default"/>
      </items>
      <autoSortScope>
        <pivotArea dataOnly="0" outline="0" fieldPosition="0">
          <references count="1">
            <reference field="4294967294" count="1" selected="0">
              <x v="1"/>
            </reference>
          </references>
        </pivotArea>
      </autoSortScope>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4"/>
  </rowFields>
  <rowItems count="8">
    <i>
      <x v="1"/>
    </i>
    <i>
      <x v="8"/>
    </i>
    <i>
      <x v="6"/>
    </i>
    <i>
      <x v="3"/>
    </i>
    <i>
      <x v="2"/>
    </i>
    <i>
      <x v="5"/>
    </i>
    <i>
      <x v="4"/>
    </i>
    <i t="grand">
      <x/>
    </i>
  </rowItems>
  <colFields count="1">
    <field x="-2"/>
  </colFields>
  <colItems count="2">
    <i>
      <x/>
    </i>
    <i i="1">
      <x v="1"/>
    </i>
  </colItems>
  <dataFields count="2">
    <dataField name="Cuenta de ID" fld="0" subtotal="count" baseField="4" baseItem="6"/>
    <dataField name="%" fld="0" showDataAs="percentOfTotal" baseField="4" baseItem="4" numFmtId="10"/>
  </dataFields>
  <chartFormats count="6">
    <chartFormat chart="41" format="20" series="1">
      <pivotArea type="data" outline="0" fieldPosition="0">
        <references count="1">
          <reference field="4294967294" count="1" selected="0">
            <x v="0"/>
          </reference>
        </references>
      </pivotArea>
    </chartFormat>
    <chartFormat chart="41" format="21" series="1">
      <pivotArea type="data" outline="0" fieldPosition="0">
        <references count="1">
          <reference field="4294967294" count="1" selected="0">
            <x v="1"/>
          </reference>
        </references>
      </pivotArea>
    </chartFormat>
    <chartFormat chart="42" format="22" series="1">
      <pivotArea type="data" outline="0" fieldPosition="0">
        <references count="1">
          <reference field="4294967294" count="1" selected="0">
            <x v="0"/>
          </reference>
        </references>
      </pivotArea>
    </chartFormat>
    <chartFormat chart="42" format="23" series="1">
      <pivotArea type="data" outline="0" fieldPosition="0">
        <references count="1">
          <reference field="4294967294" count="1" selected="0">
            <x v="1"/>
          </reference>
        </references>
      </pivotArea>
    </chartFormat>
    <chartFormat chart="43" format="24" series="1">
      <pivotArea type="data" outline="0" fieldPosition="0">
        <references count="1">
          <reference field="4294967294" count="1" selected="0">
            <x v="0"/>
          </reference>
        </references>
      </pivotArea>
    </chartFormat>
    <chartFormat chart="43" format="25" series="1">
      <pivotArea type="data" outline="0" fieldPosition="0">
        <references count="1">
          <reference field="4294967294" count="1" selected="0">
            <x v="1"/>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00FF859-A6B8-41E6-B0B4-7D9B2E29DE72}" name="TablaDinámica2" cacheId="10" dataPosition="0" applyNumberFormats="0" applyBorderFormats="0" applyFontFormats="0" applyPatternFormats="0" applyAlignmentFormats="0" applyWidthHeightFormats="1" dataCaption="Valores" updatedVersion="8" minRefreshableVersion="3" useAutoFormatting="1" itemPrintTitles="1" createdVersion="6" indent="0" outline="1" outlineData="1" multipleFieldFilters="0" chartFormat="108" rowHeaderCaption="TIPOS DE RIESGOS IDENTIFICADOS">
  <location ref="A29:C33" firstHeaderRow="0" firstDataRow="1" firstDataCol="1"/>
  <pivotFields count="40">
    <pivotField dataField="1" showAll="0"/>
    <pivotField name="Proceso" showAll="0"/>
    <pivotField showAll="0"/>
    <pivotField axis="axisRow" showAll="0" sortType="descending">
      <items count="6">
        <item x="1"/>
        <item x="0"/>
        <item h="1" x="3"/>
        <item x="2"/>
        <item m="1" x="4"/>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
  </rowFields>
  <rowItems count="4">
    <i>
      <x v="1"/>
    </i>
    <i>
      <x/>
    </i>
    <i>
      <x v="3"/>
    </i>
    <i t="grand">
      <x/>
    </i>
  </rowItems>
  <colFields count="1">
    <field x="-2"/>
  </colFields>
  <colItems count="2">
    <i>
      <x/>
    </i>
    <i i="1">
      <x v="1"/>
    </i>
  </colItems>
  <dataFields count="2">
    <dataField name="No de Riesgos Identificados" fld="0" subtotal="count" baseField="3" baseItem="1"/>
    <dataField name="%" fld="0" showDataAs="percentOfTotal" baseField="3" baseItem="1" numFmtId="10"/>
  </dataFields>
  <chartFormats count="43">
    <chartFormat chart="92" format="60" series="1">
      <pivotArea type="data" outline="0" fieldPosition="0">
        <references count="1">
          <reference field="4294967294" count="1" selected="0">
            <x v="0"/>
          </reference>
        </references>
      </pivotArea>
    </chartFormat>
    <chartFormat chart="92" format="61" series="1">
      <pivotArea type="data" outline="0" fieldPosition="0">
        <references count="1">
          <reference field="4294967294" count="1" selected="0">
            <x v="1"/>
          </reference>
        </references>
      </pivotArea>
    </chartFormat>
    <chartFormat chart="93" format="62" series="1">
      <pivotArea type="data" outline="0" fieldPosition="0">
        <references count="1">
          <reference field="4294967294" count="1" selected="0">
            <x v="0"/>
          </reference>
        </references>
      </pivotArea>
    </chartFormat>
    <chartFormat chart="93" format="63">
      <pivotArea type="data" outline="0" fieldPosition="0">
        <references count="2">
          <reference field="4294967294" count="1" selected="0">
            <x v="0"/>
          </reference>
          <reference field="3" count="1" selected="0">
            <x v="1"/>
          </reference>
        </references>
      </pivotArea>
    </chartFormat>
    <chartFormat chart="93" format="64">
      <pivotArea type="data" outline="0" fieldPosition="0">
        <references count="2">
          <reference field="4294967294" count="1" selected="0">
            <x v="0"/>
          </reference>
          <reference field="3" count="1" selected="0">
            <x v="0"/>
          </reference>
        </references>
      </pivotArea>
    </chartFormat>
    <chartFormat chart="93" format="65">
      <pivotArea type="data" outline="0" fieldPosition="0">
        <references count="2">
          <reference field="4294967294" count="1" selected="0">
            <x v="0"/>
          </reference>
          <reference field="3" count="1" selected="0">
            <x v="3"/>
          </reference>
        </references>
      </pivotArea>
    </chartFormat>
    <chartFormat chart="93" format="66" series="1">
      <pivotArea type="data" outline="0" fieldPosition="0">
        <references count="1">
          <reference field="4294967294" count="1" selected="0">
            <x v="1"/>
          </reference>
        </references>
      </pivotArea>
    </chartFormat>
    <chartFormat chart="93" format="67">
      <pivotArea type="data" outline="0" fieldPosition="0">
        <references count="2">
          <reference field="4294967294" count="1" selected="0">
            <x v="1"/>
          </reference>
          <reference field="3" count="1" selected="0">
            <x v="1"/>
          </reference>
        </references>
      </pivotArea>
    </chartFormat>
    <chartFormat chart="93" format="68">
      <pivotArea type="data" outline="0" fieldPosition="0">
        <references count="2">
          <reference field="4294967294" count="1" selected="0">
            <x v="1"/>
          </reference>
          <reference field="3" count="1" selected="0">
            <x v="0"/>
          </reference>
        </references>
      </pivotArea>
    </chartFormat>
    <chartFormat chart="93" format="69">
      <pivotArea type="data" outline="0" fieldPosition="0">
        <references count="2">
          <reference field="4294967294" count="1" selected="0">
            <x v="1"/>
          </reference>
          <reference field="3" count="1" selected="0">
            <x v="3"/>
          </reference>
        </references>
      </pivotArea>
    </chartFormat>
    <chartFormat chart="94" format="70" series="1">
      <pivotArea type="data" outline="0" fieldPosition="0">
        <references count="1">
          <reference field="4294967294" count="1" selected="0">
            <x v="0"/>
          </reference>
        </references>
      </pivotArea>
    </chartFormat>
    <chartFormat chart="94" format="71">
      <pivotArea type="data" outline="0" fieldPosition="0">
        <references count="2">
          <reference field="4294967294" count="1" selected="0">
            <x v="0"/>
          </reference>
          <reference field="3" count="1" selected="0">
            <x v="1"/>
          </reference>
        </references>
      </pivotArea>
    </chartFormat>
    <chartFormat chart="94" format="72">
      <pivotArea type="data" outline="0" fieldPosition="0">
        <references count="2">
          <reference field="4294967294" count="1" selected="0">
            <x v="0"/>
          </reference>
          <reference field="3" count="1" selected="0">
            <x v="0"/>
          </reference>
        </references>
      </pivotArea>
    </chartFormat>
    <chartFormat chart="94" format="73">
      <pivotArea type="data" outline="0" fieldPosition="0">
        <references count="2">
          <reference field="4294967294" count="1" selected="0">
            <x v="0"/>
          </reference>
          <reference field="3" count="1" selected="0">
            <x v="3"/>
          </reference>
        </references>
      </pivotArea>
    </chartFormat>
    <chartFormat chart="94" format="74" series="1">
      <pivotArea type="data" outline="0" fieldPosition="0">
        <references count="1">
          <reference field="4294967294" count="1" selected="0">
            <x v="1"/>
          </reference>
        </references>
      </pivotArea>
    </chartFormat>
    <chartFormat chart="94" format="75">
      <pivotArea type="data" outline="0" fieldPosition="0">
        <references count="2">
          <reference field="4294967294" count="1" selected="0">
            <x v="1"/>
          </reference>
          <reference field="3" count="1" selected="0">
            <x v="1"/>
          </reference>
        </references>
      </pivotArea>
    </chartFormat>
    <chartFormat chart="94" format="76">
      <pivotArea type="data" outline="0" fieldPosition="0">
        <references count="2">
          <reference field="4294967294" count="1" selected="0">
            <x v="1"/>
          </reference>
          <reference field="3" count="1" selected="0">
            <x v="0"/>
          </reference>
        </references>
      </pivotArea>
    </chartFormat>
    <chartFormat chart="94" format="77">
      <pivotArea type="data" outline="0" fieldPosition="0">
        <references count="2">
          <reference field="4294967294" count="1" selected="0">
            <x v="1"/>
          </reference>
          <reference field="3" count="1" selected="0">
            <x v="3"/>
          </reference>
        </references>
      </pivotArea>
    </chartFormat>
    <chartFormat chart="94" format="78" series="1">
      <pivotArea type="data" outline="0" fieldPosition="0">
        <references count="2">
          <reference field="4294967294" count="1" selected="0">
            <x v="0"/>
          </reference>
          <reference field="3" count="1" selected="0">
            <x v="3"/>
          </reference>
        </references>
      </pivotArea>
    </chartFormat>
    <chartFormat chart="97" format="0" series="1">
      <pivotArea type="data" outline="0" fieldPosition="0">
        <references count="1">
          <reference field="4294967294" count="1" selected="0">
            <x v="0"/>
          </reference>
        </references>
      </pivotArea>
    </chartFormat>
    <chartFormat chart="97" format="1" series="1">
      <pivotArea type="data" outline="0" fieldPosition="0">
        <references count="1">
          <reference field="4294967294" count="1" selected="0">
            <x v="1"/>
          </reference>
        </references>
      </pivotArea>
    </chartFormat>
    <chartFormat chart="97" format="2">
      <pivotArea type="data" outline="0" fieldPosition="0">
        <references count="2">
          <reference field="4294967294" count="1" selected="0">
            <x v="0"/>
          </reference>
          <reference field="3" count="1" selected="0">
            <x v="1"/>
          </reference>
        </references>
      </pivotArea>
    </chartFormat>
    <chartFormat chart="97" format="3">
      <pivotArea type="data" outline="0" fieldPosition="0">
        <references count="2">
          <reference field="4294967294" count="1" selected="0">
            <x v="0"/>
          </reference>
          <reference field="3" count="1" selected="0">
            <x v="0"/>
          </reference>
        </references>
      </pivotArea>
    </chartFormat>
    <chartFormat chart="97" format="4">
      <pivotArea type="data" outline="0" fieldPosition="0">
        <references count="2">
          <reference field="4294967294" count="1" selected="0">
            <x v="0"/>
          </reference>
          <reference field="3" count="1" selected="0">
            <x v="3"/>
          </reference>
        </references>
      </pivotArea>
    </chartFormat>
    <chartFormat chart="97" format="5">
      <pivotArea type="data" outline="0" fieldPosition="0">
        <references count="2">
          <reference field="4294967294" count="1" selected="0">
            <x v="1"/>
          </reference>
          <reference field="3" count="1" selected="0">
            <x v="1"/>
          </reference>
        </references>
      </pivotArea>
    </chartFormat>
    <chartFormat chart="97" format="6">
      <pivotArea type="data" outline="0" fieldPosition="0">
        <references count="2">
          <reference field="4294967294" count="1" selected="0">
            <x v="1"/>
          </reference>
          <reference field="3" count="1" selected="0">
            <x v="0"/>
          </reference>
        </references>
      </pivotArea>
    </chartFormat>
    <chartFormat chart="97" format="7">
      <pivotArea type="data" outline="0" fieldPosition="0">
        <references count="2">
          <reference field="4294967294" count="1" selected="0">
            <x v="1"/>
          </reference>
          <reference field="3" count="1" selected="0">
            <x v="3"/>
          </reference>
        </references>
      </pivotArea>
    </chartFormat>
    <chartFormat chart="104" format="8" series="1">
      <pivotArea type="data" outline="0" fieldPosition="0">
        <references count="1">
          <reference field="4294967294" count="1" selected="0">
            <x v="0"/>
          </reference>
        </references>
      </pivotArea>
    </chartFormat>
    <chartFormat chart="104" format="9">
      <pivotArea type="data" outline="0" fieldPosition="0">
        <references count="2">
          <reference field="4294967294" count="1" selected="0">
            <x v="0"/>
          </reference>
          <reference field="3" count="1" selected="0">
            <x v="1"/>
          </reference>
        </references>
      </pivotArea>
    </chartFormat>
    <chartFormat chart="104" format="10">
      <pivotArea type="data" outline="0" fieldPosition="0">
        <references count="2">
          <reference field="4294967294" count="1" selected="0">
            <x v="0"/>
          </reference>
          <reference field="3" count="1" selected="0">
            <x v="0"/>
          </reference>
        </references>
      </pivotArea>
    </chartFormat>
    <chartFormat chart="104" format="11">
      <pivotArea type="data" outline="0" fieldPosition="0">
        <references count="2">
          <reference field="4294967294" count="1" selected="0">
            <x v="0"/>
          </reference>
          <reference field="3" count="1" selected="0">
            <x v="3"/>
          </reference>
        </references>
      </pivotArea>
    </chartFormat>
    <chartFormat chart="104" format="12" series="1">
      <pivotArea type="data" outline="0" fieldPosition="0">
        <references count="1">
          <reference field="4294967294" count="1" selected="0">
            <x v="1"/>
          </reference>
        </references>
      </pivotArea>
    </chartFormat>
    <chartFormat chart="104" format="13">
      <pivotArea type="data" outline="0" fieldPosition="0">
        <references count="2">
          <reference field="4294967294" count="1" selected="0">
            <x v="1"/>
          </reference>
          <reference field="3" count="1" selected="0">
            <x v="1"/>
          </reference>
        </references>
      </pivotArea>
    </chartFormat>
    <chartFormat chart="104" format="14">
      <pivotArea type="data" outline="0" fieldPosition="0">
        <references count="2">
          <reference field="4294967294" count="1" selected="0">
            <x v="1"/>
          </reference>
          <reference field="3" count="1" selected="0">
            <x v="0"/>
          </reference>
        </references>
      </pivotArea>
    </chartFormat>
    <chartFormat chart="104" format="15">
      <pivotArea type="data" outline="0" fieldPosition="0">
        <references count="2">
          <reference field="4294967294" count="1" selected="0">
            <x v="1"/>
          </reference>
          <reference field="3" count="1" selected="0">
            <x v="3"/>
          </reference>
        </references>
      </pivotArea>
    </chartFormat>
    <chartFormat chart="105" format="16" series="1">
      <pivotArea type="data" outline="0" fieldPosition="0">
        <references count="1">
          <reference field="4294967294" count="1" selected="0">
            <x v="0"/>
          </reference>
        </references>
      </pivotArea>
    </chartFormat>
    <chartFormat chart="105" format="17">
      <pivotArea type="data" outline="0" fieldPosition="0">
        <references count="2">
          <reference field="4294967294" count="1" selected="0">
            <x v="0"/>
          </reference>
          <reference field="3" count="1" selected="0">
            <x v="1"/>
          </reference>
        </references>
      </pivotArea>
    </chartFormat>
    <chartFormat chart="105" format="18">
      <pivotArea type="data" outline="0" fieldPosition="0">
        <references count="2">
          <reference field="4294967294" count="1" selected="0">
            <x v="0"/>
          </reference>
          <reference field="3" count="1" selected="0">
            <x v="0"/>
          </reference>
        </references>
      </pivotArea>
    </chartFormat>
    <chartFormat chart="105" format="19">
      <pivotArea type="data" outline="0" fieldPosition="0">
        <references count="2">
          <reference field="4294967294" count="1" selected="0">
            <x v="0"/>
          </reference>
          <reference field="3" count="1" selected="0">
            <x v="3"/>
          </reference>
        </references>
      </pivotArea>
    </chartFormat>
    <chartFormat chart="105" format="20" series="1">
      <pivotArea type="data" outline="0" fieldPosition="0">
        <references count="1">
          <reference field="4294967294" count="1" selected="0">
            <x v="1"/>
          </reference>
        </references>
      </pivotArea>
    </chartFormat>
    <chartFormat chart="105" format="21">
      <pivotArea type="data" outline="0" fieldPosition="0">
        <references count="2">
          <reference field="4294967294" count="1" selected="0">
            <x v="1"/>
          </reference>
          <reference field="3" count="1" selected="0">
            <x v="1"/>
          </reference>
        </references>
      </pivotArea>
    </chartFormat>
    <chartFormat chart="105" format="22">
      <pivotArea type="data" outline="0" fieldPosition="0">
        <references count="2">
          <reference field="4294967294" count="1" selected="0">
            <x v="1"/>
          </reference>
          <reference field="3" count="1" selected="0">
            <x v="0"/>
          </reference>
        </references>
      </pivotArea>
    </chartFormat>
    <chartFormat chart="105" format="23">
      <pivotArea type="data" outline="0" fieldPosition="0">
        <references count="2">
          <reference field="4294967294" count="1" selected="0">
            <x v="1"/>
          </reference>
          <reference field="3" count="1" selected="0">
            <x v="3"/>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A5A0837-24A2-40C5-9094-5EE8691C5549}" name="TablaDinámica4"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10" rowHeaderCaption="Proceso">
  <location ref="A4:C14" firstHeaderRow="0" firstDataRow="1" firstDataCol="1"/>
  <pivotFields count="40">
    <pivotField dataField="1" showAll="0"/>
    <pivotField axis="axisRow" showAll="0" sortType="descending">
      <items count="11">
        <item x="4"/>
        <item x="2"/>
        <item x="0"/>
        <item x="1"/>
        <item x="8"/>
        <item x="5"/>
        <item x="6"/>
        <item x="7"/>
        <item x="3"/>
        <item h="1" x="9"/>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10">
    <i>
      <x v="8"/>
    </i>
    <i>
      <x v="2"/>
    </i>
    <i>
      <x/>
    </i>
    <i>
      <x v="1"/>
    </i>
    <i>
      <x v="3"/>
    </i>
    <i>
      <x v="5"/>
    </i>
    <i>
      <x v="7"/>
    </i>
    <i>
      <x v="6"/>
    </i>
    <i>
      <x v="4"/>
    </i>
    <i t="grand">
      <x/>
    </i>
  </rowItems>
  <colFields count="1">
    <field x="-2"/>
  </colFields>
  <colItems count="2">
    <i>
      <x/>
    </i>
    <i i="1">
      <x v="1"/>
    </i>
  </colItems>
  <dataFields count="2">
    <dataField name="No de Riesgos Identificados" fld="0" subtotal="count" baseField="1" baseItem="5"/>
    <dataField name="%" fld="0" showDataAs="percentOfTotal" baseField="1" baseItem="5" numFmtId="10"/>
  </dataFields>
  <chartFormats count="6">
    <chartFormat chart="0" format="16" series="1">
      <pivotArea type="data" outline="0" fieldPosition="0">
        <references count="1">
          <reference field="4294967294" count="1" selected="0">
            <x v="0"/>
          </reference>
        </references>
      </pivotArea>
    </chartFormat>
    <chartFormat chart="0" format="17" series="1">
      <pivotArea type="data" outline="0" fieldPosition="0">
        <references count="1">
          <reference field="4294967294" count="1" selected="0">
            <x v="1"/>
          </reference>
        </references>
      </pivotArea>
    </chartFormat>
    <chartFormat chart="1" format="18" series="1">
      <pivotArea type="data" outline="0" fieldPosition="0">
        <references count="1">
          <reference field="4294967294" count="1" selected="0">
            <x v="0"/>
          </reference>
        </references>
      </pivotArea>
    </chartFormat>
    <chartFormat chart="1" format="19" series="1">
      <pivotArea type="data" outline="0" fieldPosition="0">
        <references count="1">
          <reference field="4294967294" count="1" selected="0">
            <x v="1"/>
          </reference>
        </references>
      </pivotArea>
    </chartFormat>
    <chartFormat chart="2" format="20" series="1">
      <pivotArea type="data" outline="0" fieldPosition="0">
        <references count="1">
          <reference field="4294967294" count="1" selected="0">
            <x v="0"/>
          </reference>
        </references>
      </pivotArea>
    </chartFormat>
    <chartFormat chart="2" format="21" series="1">
      <pivotArea type="data" outline="0" fieldPosition="0">
        <references count="1">
          <reference field="4294967294" count="1" selected="0">
            <x v="1"/>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2B171B1F-5519-4FC7-871E-5D61EFE69101}" name="TablaDinámica5" cacheId="10" applyNumberFormats="0" applyBorderFormats="0" applyFontFormats="0" applyPatternFormats="0" applyAlignmentFormats="0" applyWidthHeightFormats="1" dataCaption="Valores" updatedVersion="8" minRefreshableVersion="3" useAutoFormatting="1" itemPrintTitles="1" createdVersion="6" indent="0" outline="1" outlineData="1" multipleFieldFilters="0" chartFormat="291" rowHeaderCaption="SOLIDEZ DE CONTROLES">
  <location ref="A13:C16" firstHeaderRow="0" firstDataRow="1" firstDataCol="1"/>
  <pivotFields count="40">
    <pivotField dataField="1" showAll="0"/>
    <pivotField name="Proceso"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6">
        <item x="0"/>
        <item x="2"/>
        <item h="1" x="4"/>
        <item h="1" x="1"/>
        <item h="1" x="3"/>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7"/>
  </rowFields>
  <rowItems count="3">
    <i>
      <x/>
    </i>
    <i>
      <x v="1"/>
    </i>
    <i t="grand">
      <x/>
    </i>
  </rowItems>
  <colFields count="1">
    <field x="-2"/>
  </colFields>
  <colItems count="2">
    <i>
      <x/>
    </i>
    <i i="1">
      <x v="1"/>
    </i>
  </colItems>
  <dataFields count="2">
    <dataField name="No Riesgos Identificados" fld="0" subtotal="count" baseField="17" baseItem="0"/>
    <dataField name="%" fld="0" showDataAs="percentOfTotal" baseField="17" baseItem="0" numFmtId="10"/>
  </dataFields>
  <chartFormats count="14">
    <chartFormat chart="278" format="46" series="1">
      <pivotArea type="data" outline="0" fieldPosition="0">
        <references count="1">
          <reference field="4294967294" count="1" selected="0">
            <x v="1"/>
          </reference>
        </references>
      </pivotArea>
    </chartFormat>
    <chartFormat chart="278" format="47" series="1">
      <pivotArea type="data" outline="0" fieldPosition="0">
        <references count="1">
          <reference field="4294967294" count="1" selected="0">
            <x v="0"/>
          </reference>
        </references>
      </pivotArea>
    </chartFormat>
    <chartFormat chart="279" format="48" series="1">
      <pivotArea type="data" outline="0" fieldPosition="0">
        <references count="1">
          <reference field="4294967294" count="1" selected="0">
            <x v="0"/>
          </reference>
        </references>
      </pivotArea>
    </chartFormat>
    <chartFormat chart="279" format="49">
      <pivotArea type="data" outline="0" fieldPosition="0">
        <references count="2">
          <reference field="4294967294" count="1" selected="0">
            <x v="0"/>
          </reference>
          <reference field="17" count="1" selected="0">
            <x v="0"/>
          </reference>
        </references>
      </pivotArea>
    </chartFormat>
    <chartFormat chart="279" format="50">
      <pivotArea type="data" outline="0" fieldPosition="0">
        <references count="2">
          <reference field="4294967294" count="1" selected="0">
            <x v="0"/>
          </reference>
          <reference field="17" count="1" selected="0">
            <x v="1"/>
          </reference>
        </references>
      </pivotArea>
    </chartFormat>
    <chartFormat chart="279" format="51" series="1">
      <pivotArea type="data" outline="0" fieldPosition="0">
        <references count="1">
          <reference field="4294967294" count="1" selected="0">
            <x v="1"/>
          </reference>
        </references>
      </pivotArea>
    </chartFormat>
    <chartFormat chart="279" format="52">
      <pivotArea type="data" outline="0" fieldPosition="0">
        <references count="2">
          <reference field="4294967294" count="1" selected="0">
            <x v="1"/>
          </reference>
          <reference field="17" count="1" selected="0">
            <x v="0"/>
          </reference>
        </references>
      </pivotArea>
    </chartFormat>
    <chartFormat chart="279" format="53">
      <pivotArea type="data" outline="0" fieldPosition="0">
        <references count="2">
          <reference field="4294967294" count="1" selected="0">
            <x v="1"/>
          </reference>
          <reference field="17" count="1" selected="0">
            <x v="1"/>
          </reference>
        </references>
      </pivotArea>
    </chartFormat>
    <chartFormat chart="280" format="54" series="1">
      <pivotArea type="data" outline="0" fieldPosition="0">
        <references count="1">
          <reference field="4294967294" count="1" selected="0">
            <x v="0"/>
          </reference>
        </references>
      </pivotArea>
    </chartFormat>
    <chartFormat chart="280" format="55">
      <pivotArea type="data" outline="0" fieldPosition="0">
        <references count="2">
          <reference field="4294967294" count="1" selected="0">
            <x v="0"/>
          </reference>
          <reference field="17" count="1" selected="0">
            <x v="0"/>
          </reference>
        </references>
      </pivotArea>
    </chartFormat>
    <chartFormat chart="280" format="56">
      <pivotArea type="data" outline="0" fieldPosition="0">
        <references count="2">
          <reference field="4294967294" count="1" selected="0">
            <x v="0"/>
          </reference>
          <reference field="17" count="1" selected="0">
            <x v="1"/>
          </reference>
        </references>
      </pivotArea>
    </chartFormat>
    <chartFormat chart="280" format="57" series="1">
      <pivotArea type="data" outline="0" fieldPosition="0">
        <references count="1">
          <reference field="4294967294" count="1" selected="0">
            <x v="1"/>
          </reference>
        </references>
      </pivotArea>
    </chartFormat>
    <chartFormat chart="280" format="58">
      <pivotArea type="data" outline="0" fieldPosition="0">
        <references count="2">
          <reference field="4294967294" count="1" selected="0">
            <x v="1"/>
          </reference>
          <reference field="17" count="1" selected="0">
            <x v="0"/>
          </reference>
        </references>
      </pivotArea>
    </chartFormat>
    <chartFormat chart="280" format="59">
      <pivotArea type="data" outline="0" fieldPosition="0">
        <references count="2">
          <reference field="4294967294" count="1" selected="0">
            <x v="1"/>
          </reference>
          <reference field="17" count="1" selected="0">
            <x v="1"/>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9F4A5CBF-3232-488B-9B54-7E9F2C84DBD1}" name="TablaDinámica7" cacheId="10" applyNumberFormats="0" applyBorderFormats="0" applyFontFormats="0" applyPatternFormats="0" applyAlignmentFormats="0" applyWidthHeightFormats="1" dataCaption="Valores" updatedVersion="8" minRefreshableVersion="3" useAutoFormatting="1" itemPrintTitles="1" createdVersion="6" indent="0" outline="1" outlineData="1" multipleFieldFilters="0" chartFormat="230" rowHeaderCaption="NIVEL DE RIESGOS RESIDUALES">
  <location ref="A3:C8" firstHeaderRow="0" firstDataRow="1" firstDataCol="1"/>
  <pivotFields count="40">
    <pivotField dataField="1" showAll="0"/>
    <pivotField name="Proceso"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sortType="descending">
      <items count="8">
        <item x="4"/>
        <item x="0"/>
        <item x="3"/>
        <item x="2"/>
        <item h="1" x="5"/>
        <item h="1" x="1"/>
        <item h="1" m="1" x="6"/>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26"/>
  </rowFields>
  <rowItems count="5">
    <i>
      <x v="1"/>
    </i>
    <i>
      <x v="3"/>
    </i>
    <i>
      <x/>
    </i>
    <i>
      <x v="2"/>
    </i>
    <i t="grand">
      <x/>
    </i>
  </rowItems>
  <colFields count="1">
    <field x="-2"/>
  </colFields>
  <colItems count="2">
    <i>
      <x/>
    </i>
    <i i="1">
      <x v="1"/>
    </i>
  </colItems>
  <dataFields count="2">
    <dataField name="No de Riesgos Identificados" fld="0" subtotal="count" baseField="26" baseItem="2"/>
    <dataField name="%" fld="0" showDataAs="percentOfTotal" baseField="26" baseItem="2" numFmtId="10"/>
  </dataFields>
  <chartFormats count="22">
    <chartFormat chart="221" format="74" series="1">
      <pivotArea type="data" outline="0" fieldPosition="0">
        <references count="1">
          <reference field="4294967294" count="1" selected="0">
            <x v="0"/>
          </reference>
        </references>
      </pivotArea>
    </chartFormat>
    <chartFormat chart="221" format="75" series="1">
      <pivotArea type="data" outline="0" fieldPosition="0">
        <references count="1">
          <reference field="4294967294" count="1" selected="0">
            <x v="1"/>
          </reference>
        </references>
      </pivotArea>
    </chartFormat>
    <chartFormat chart="222" format="76" series="1">
      <pivotArea type="data" outline="0" fieldPosition="0">
        <references count="1">
          <reference field="4294967294" count="1" selected="0">
            <x v="0"/>
          </reference>
        </references>
      </pivotArea>
    </chartFormat>
    <chartFormat chart="222" format="77">
      <pivotArea type="data" outline="0" fieldPosition="0">
        <references count="2">
          <reference field="4294967294" count="1" selected="0">
            <x v="0"/>
          </reference>
          <reference field="26" count="1" selected="0">
            <x v="3"/>
          </reference>
        </references>
      </pivotArea>
    </chartFormat>
    <chartFormat chart="222" format="78">
      <pivotArea type="data" outline="0" fieldPosition="0">
        <references count="2">
          <reference field="4294967294" count="1" selected="0">
            <x v="0"/>
          </reference>
          <reference field="26" count="1" selected="0">
            <x v="1"/>
          </reference>
        </references>
      </pivotArea>
    </chartFormat>
    <chartFormat chart="222" format="79">
      <pivotArea type="data" outline="0" fieldPosition="0">
        <references count="2">
          <reference field="4294967294" count="1" selected="0">
            <x v="0"/>
          </reference>
          <reference field="26" count="1" selected="0">
            <x v="0"/>
          </reference>
        </references>
      </pivotArea>
    </chartFormat>
    <chartFormat chart="222" format="80">
      <pivotArea type="data" outline="0" fieldPosition="0">
        <references count="2">
          <reference field="4294967294" count="1" selected="0">
            <x v="0"/>
          </reference>
          <reference field="26" count="1" selected="0">
            <x v="2"/>
          </reference>
        </references>
      </pivotArea>
    </chartFormat>
    <chartFormat chart="222" format="81" series="1">
      <pivotArea type="data" outline="0" fieldPosition="0">
        <references count="1">
          <reference field="4294967294" count="1" selected="0">
            <x v="1"/>
          </reference>
        </references>
      </pivotArea>
    </chartFormat>
    <chartFormat chart="222" format="82">
      <pivotArea type="data" outline="0" fieldPosition="0">
        <references count="2">
          <reference field="4294967294" count="1" selected="0">
            <x v="1"/>
          </reference>
          <reference field="26" count="1" selected="0">
            <x v="3"/>
          </reference>
        </references>
      </pivotArea>
    </chartFormat>
    <chartFormat chart="222" format="83">
      <pivotArea type="data" outline="0" fieldPosition="0">
        <references count="2">
          <reference field="4294967294" count="1" selected="0">
            <x v="1"/>
          </reference>
          <reference field="26" count="1" selected="0">
            <x v="1"/>
          </reference>
        </references>
      </pivotArea>
    </chartFormat>
    <chartFormat chart="222" format="84">
      <pivotArea type="data" outline="0" fieldPosition="0">
        <references count="2">
          <reference field="4294967294" count="1" selected="0">
            <x v="1"/>
          </reference>
          <reference field="26" count="1" selected="0">
            <x v="0"/>
          </reference>
        </references>
      </pivotArea>
    </chartFormat>
    <chartFormat chart="222" format="85">
      <pivotArea type="data" outline="0" fieldPosition="0">
        <references count="2">
          <reference field="4294967294" count="1" selected="0">
            <x v="1"/>
          </reference>
          <reference field="26" count="1" selected="0">
            <x v="2"/>
          </reference>
        </references>
      </pivotArea>
    </chartFormat>
    <chartFormat chart="223" format="86" series="1">
      <pivotArea type="data" outline="0" fieldPosition="0">
        <references count="1">
          <reference field="4294967294" count="1" selected="0">
            <x v="0"/>
          </reference>
        </references>
      </pivotArea>
    </chartFormat>
    <chartFormat chart="223" format="87">
      <pivotArea type="data" outline="0" fieldPosition="0">
        <references count="2">
          <reference field="4294967294" count="1" selected="0">
            <x v="0"/>
          </reference>
          <reference field="26" count="1" selected="0">
            <x v="3"/>
          </reference>
        </references>
      </pivotArea>
    </chartFormat>
    <chartFormat chart="223" format="88">
      <pivotArea type="data" outline="0" fieldPosition="0">
        <references count="2">
          <reference field="4294967294" count="1" selected="0">
            <x v="0"/>
          </reference>
          <reference field="26" count="1" selected="0">
            <x v="1"/>
          </reference>
        </references>
      </pivotArea>
    </chartFormat>
    <chartFormat chart="223" format="89">
      <pivotArea type="data" outline="0" fieldPosition="0">
        <references count="2">
          <reference field="4294967294" count="1" selected="0">
            <x v="0"/>
          </reference>
          <reference field="26" count="1" selected="0">
            <x v="0"/>
          </reference>
        </references>
      </pivotArea>
    </chartFormat>
    <chartFormat chart="223" format="90">
      <pivotArea type="data" outline="0" fieldPosition="0">
        <references count="2">
          <reference field="4294967294" count="1" selected="0">
            <x v="0"/>
          </reference>
          <reference field="26" count="1" selected="0">
            <x v="2"/>
          </reference>
        </references>
      </pivotArea>
    </chartFormat>
    <chartFormat chart="223" format="91" series="1">
      <pivotArea type="data" outline="0" fieldPosition="0">
        <references count="1">
          <reference field="4294967294" count="1" selected="0">
            <x v="1"/>
          </reference>
        </references>
      </pivotArea>
    </chartFormat>
    <chartFormat chart="223" format="92">
      <pivotArea type="data" outline="0" fieldPosition="0">
        <references count="2">
          <reference field="4294967294" count="1" selected="0">
            <x v="1"/>
          </reference>
          <reference field="26" count="1" selected="0">
            <x v="3"/>
          </reference>
        </references>
      </pivotArea>
    </chartFormat>
    <chartFormat chart="223" format="93">
      <pivotArea type="data" outline="0" fieldPosition="0">
        <references count="2">
          <reference field="4294967294" count="1" selected="0">
            <x v="1"/>
          </reference>
          <reference field="26" count="1" selected="0">
            <x v="1"/>
          </reference>
        </references>
      </pivotArea>
    </chartFormat>
    <chartFormat chart="223" format="94">
      <pivotArea type="data" outline="0" fieldPosition="0">
        <references count="2">
          <reference field="4294967294" count="1" selected="0">
            <x v="1"/>
          </reference>
          <reference field="26" count="1" selected="0">
            <x v="0"/>
          </reference>
        </references>
      </pivotArea>
    </chartFormat>
    <chartFormat chart="223" format="95">
      <pivotArea type="data" outline="0" fieldPosition="0">
        <references count="2">
          <reference field="4294967294" count="1" selected="0">
            <x v="1"/>
          </reference>
          <reference field="26" count="1" selected="0">
            <x v="2"/>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86A4C189-517C-4918-973F-5A528B6AB8D2}" name="TablaDinámica8" cacheId="10" applyNumberFormats="0" applyBorderFormats="0" applyFontFormats="0" applyPatternFormats="0" applyAlignmentFormats="0" applyWidthHeightFormats="1" dataCaption="Valores" updatedVersion="8" minRefreshableVersion="3" useAutoFormatting="1" itemPrintTitles="1" createdVersion="6" indent="0" outline="1" outlineData="1" multipleFieldFilters="0" chartFormat="31" rowHeaderCaption="MATERIALIZACIÓN DE RIESGOS">
  <location ref="A22:C25" firstHeaderRow="0" firstDataRow="1" firstDataCol="1"/>
  <pivotFields count="40">
    <pivotField dataField="1" showAll="0"/>
    <pivotField name="Proceso"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4">
        <item x="0"/>
        <item x="2"/>
        <item h="1" x="1"/>
        <item t="default"/>
      </items>
    </pivotField>
    <pivotField showAll="0"/>
    <pivotField showAll="0"/>
  </pivotFields>
  <rowFields count="1">
    <field x="37"/>
  </rowFields>
  <rowItems count="3">
    <i>
      <x/>
    </i>
    <i>
      <x v="1"/>
    </i>
    <i t="grand">
      <x/>
    </i>
  </rowItems>
  <colFields count="1">
    <field x="-2"/>
  </colFields>
  <colItems count="2">
    <i>
      <x/>
    </i>
    <i i="1">
      <x v="1"/>
    </i>
  </colItems>
  <dataFields count="2">
    <dataField name="No de Riesgos Identificados" fld="0" subtotal="count" baseField="37" baseItem="1"/>
    <dataField name="%" fld="0" showDataAs="percentOfTotal" baseField="37" baseItem="1" numFmtId="10"/>
  </dataFields>
  <chartFormats count="14">
    <chartFormat chart="26" format="44" series="1">
      <pivotArea type="data" outline="0" fieldPosition="0">
        <references count="1">
          <reference field="4294967294" count="1" selected="0">
            <x v="1"/>
          </reference>
        </references>
      </pivotArea>
    </chartFormat>
    <chartFormat chart="26" format="45" series="1">
      <pivotArea type="data" outline="0" fieldPosition="0">
        <references count="1">
          <reference field="4294967294" count="1" selected="0">
            <x v="0"/>
          </reference>
        </references>
      </pivotArea>
    </chartFormat>
    <chartFormat chart="27" format="46" series="1">
      <pivotArea type="data" outline="0" fieldPosition="0">
        <references count="1">
          <reference field="4294967294" count="1" selected="0">
            <x v="0"/>
          </reference>
        </references>
      </pivotArea>
    </chartFormat>
    <chartFormat chart="27" format="47">
      <pivotArea type="data" outline="0" fieldPosition="0">
        <references count="2">
          <reference field="4294967294" count="1" selected="0">
            <x v="0"/>
          </reference>
          <reference field="37" count="1" selected="0">
            <x v="0"/>
          </reference>
        </references>
      </pivotArea>
    </chartFormat>
    <chartFormat chart="27" format="48">
      <pivotArea type="data" outline="0" fieldPosition="0">
        <references count="2">
          <reference field="4294967294" count="1" selected="0">
            <x v="0"/>
          </reference>
          <reference field="37" count="1" selected="0">
            <x v="1"/>
          </reference>
        </references>
      </pivotArea>
    </chartFormat>
    <chartFormat chart="27" format="49" series="1">
      <pivotArea type="data" outline="0" fieldPosition="0">
        <references count="1">
          <reference field="4294967294" count="1" selected="0">
            <x v="1"/>
          </reference>
        </references>
      </pivotArea>
    </chartFormat>
    <chartFormat chart="27" format="50">
      <pivotArea type="data" outline="0" fieldPosition="0">
        <references count="2">
          <reference field="4294967294" count="1" selected="0">
            <x v="1"/>
          </reference>
          <reference field="37" count="1" selected="0">
            <x v="0"/>
          </reference>
        </references>
      </pivotArea>
    </chartFormat>
    <chartFormat chart="27" format="51">
      <pivotArea type="data" outline="0" fieldPosition="0">
        <references count="2">
          <reference field="4294967294" count="1" selected="0">
            <x v="1"/>
          </reference>
          <reference field="37" count="1" selected="0">
            <x v="1"/>
          </reference>
        </references>
      </pivotArea>
    </chartFormat>
    <chartFormat chart="28" format="52" series="1">
      <pivotArea type="data" outline="0" fieldPosition="0">
        <references count="1">
          <reference field="4294967294" count="1" selected="0">
            <x v="0"/>
          </reference>
        </references>
      </pivotArea>
    </chartFormat>
    <chartFormat chart="28" format="53">
      <pivotArea type="data" outline="0" fieldPosition="0">
        <references count="2">
          <reference field="4294967294" count="1" selected="0">
            <x v="0"/>
          </reference>
          <reference field="37" count="1" selected="0">
            <x v="0"/>
          </reference>
        </references>
      </pivotArea>
    </chartFormat>
    <chartFormat chart="28" format="54">
      <pivotArea type="data" outline="0" fieldPosition="0">
        <references count="2">
          <reference field="4294967294" count="1" selected="0">
            <x v="0"/>
          </reference>
          <reference field="37" count="1" selected="0">
            <x v="1"/>
          </reference>
        </references>
      </pivotArea>
    </chartFormat>
    <chartFormat chart="28" format="55" series="1">
      <pivotArea type="data" outline="0" fieldPosition="0">
        <references count="1">
          <reference field="4294967294" count="1" selected="0">
            <x v="1"/>
          </reference>
        </references>
      </pivotArea>
    </chartFormat>
    <chartFormat chart="28" format="56">
      <pivotArea type="data" outline="0" fieldPosition="0">
        <references count="2">
          <reference field="4294967294" count="1" selected="0">
            <x v="1"/>
          </reference>
          <reference field="37" count="1" selected="0">
            <x v="0"/>
          </reference>
        </references>
      </pivotArea>
    </chartFormat>
    <chartFormat chart="28" format="57">
      <pivotArea type="data" outline="0" fieldPosition="0">
        <references count="2">
          <reference field="4294967294" count="1" selected="0">
            <x v="1"/>
          </reference>
          <reference field="37" count="1" selected="0">
            <x v="1"/>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8BB6EB9B-DA66-664B-81AF-71532D58784D}" name="TablaDinámica1"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9" rowHeaderCaption="Proceso">
  <location ref="A31:B36" firstHeaderRow="1" firstDataRow="1" firstDataCol="1" rowPageCount="1" colPageCount="1"/>
  <pivotFields count="40">
    <pivotField dataField="1" showAll="0"/>
    <pivotField axis="axisRow" showAll="0" sortType="descending">
      <items count="11">
        <item x="4"/>
        <item x="2"/>
        <item x="0"/>
        <item x="1"/>
        <item x="8"/>
        <item x="5"/>
        <item x="6"/>
        <item x="7"/>
        <item x="3"/>
        <item x="9"/>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Page" multipleItemSelectionAllowed="1" showAll="0">
      <items count="4">
        <item h="1" x="0"/>
        <item x="2"/>
        <item h="1" x="1"/>
        <item t="default"/>
      </items>
    </pivotField>
    <pivotField showAll="0"/>
    <pivotField showAll="0"/>
  </pivotFields>
  <rowFields count="1">
    <field x="1"/>
  </rowFields>
  <rowItems count="5">
    <i>
      <x v="8"/>
    </i>
    <i>
      <x v="6"/>
    </i>
    <i>
      <x v="1"/>
    </i>
    <i>
      <x v="4"/>
    </i>
    <i t="grand">
      <x/>
    </i>
  </rowItems>
  <colItems count="1">
    <i/>
  </colItems>
  <pageFields count="1">
    <pageField fld="37" hier="-1"/>
  </pageFields>
  <dataFields count="1">
    <dataField name="No Riesgos Materializados" fld="0" subtotal="count" baseField="0" baseItem="0"/>
  </dataFields>
  <chartFormats count="5">
    <chartFormat chart="30" format="20" series="1">
      <pivotArea type="data" outline="0" fieldPosition="0">
        <references count="1">
          <reference field="4294967294" count="1" selected="0">
            <x v="0"/>
          </reference>
        </references>
      </pivotArea>
    </chartFormat>
    <chartFormat chart="1" format="0" series="1">
      <pivotArea type="data" outline="0" fieldPosition="0">
        <references count="1">
          <reference field="4294967294" count="1" selected="0">
            <x v="0"/>
          </reference>
        </references>
      </pivotArea>
    </chartFormat>
    <chartFormat chart="2" format="0" series="1">
      <pivotArea type="data" outline="0" fieldPosition="0">
        <references count="1">
          <reference field="4294967294" count="1" selected="0">
            <x v="0"/>
          </reference>
        </references>
      </pivotArea>
    </chartFormat>
    <chartFormat chart="5" format="2" series="1">
      <pivotArea type="data" outline="0" fieldPosition="0">
        <references count="1">
          <reference field="4294967294" count="1" selected="0">
            <x v="0"/>
          </reference>
        </references>
      </pivotArea>
    </chartFormat>
    <chartFormat chart="6" format="3" series="1">
      <pivotArea type="data" outline="0" fieldPosition="0">
        <references count="1">
          <reference field="4294967294" count="1" selected="0">
            <x v="0"/>
          </reference>
        </references>
      </pivotArea>
    </chartFormat>
  </chart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6.xml"/><Relationship Id="rId2" Type="http://schemas.openxmlformats.org/officeDocument/2006/relationships/pivotTable" Target="../pivotTables/pivotTable5.xml"/><Relationship Id="rId1" Type="http://schemas.openxmlformats.org/officeDocument/2006/relationships/pivotTable" Target="../pivotTables/pivotTable4.xml"/><Relationship Id="rId6" Type="http://schemas.openxmlformats.org/officeDocument/2006/relationships/drawing" Target="../drawings/drawing3.xml"/><Relationship Id="rId5" Type="http://schemas.openxmlformats.org/officeDocument/2006/relationships/printerSettings" Target="../printerSettings/printerSettings3.bin"/><Relationship Id="rId4" Type="http://schemas.openxmlformats.org/officeDocument/2006/relationships/pivotTable" Target="../pivotTables/pivotTable7.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F8D5E-C38C-4D34-B8B9-CA1D08FA1D08}">
  <dimension ref="C1:AQ339"/>
  <sheetViews>
    <sheetView tabSelected="1" zoomScale="66" zoomScaleNormal="66" zoomScaleSheetLayoutView="21" workbookViewId="0">
      <pane ySplit="10" topLeftCell="A11" activePane="bottomLeft" state="frozen"/>
      <selection pane="bottomLeft" activeCell="A11" sqref="A11"/>
    </sheetView>
  </sheetViews>
  <sheetFormatPr baseColWidth="10" defaultColWidth="11.44140625" defaultRowHeight="54.75" customHeight="1" x14ac:dyDescent="0.3"/>
  <cols>
    <col min="1" max="1" width="1.33203125" style="1" customWidth="1"/>
    <col min="2" max="2" width="3.109375" style="1" customWidth="1"/>
    <col min="3" max="3" width="7.44140625" style="2" customWidth="1"/>
    <col min="4" max="4" width="22.44140625" style="3" customWidth="1"/>
    <col min="5" max="5" width="26.77734375" style="4" customWidth="1"/>
    <col min="6" max="6" width="13.109375" style="4" customWidth="1"/>
    <col min="7" max="7" width="16" style="5" customWidth="1"/>
    <col min="8" max="8" width="20.33203125" style="5" customWidth="1"/>
    <col min="9" max="9" width="23.6640625" style="5" customWidth="1"/>
    <col min="10" max="10" width="45.109375" style="6" customWidth="1"/>
    <col min="11" max="11" width="48.109375" style="6" customWidth="1"/>
    <col min="12" max="12" width="8.77734375" style="7" customWidth="1"/>
    <col min="13" max="13" width="3.6640625" style="7" customWidth="1"/>
    <col min="14" max="14" width="4.6640625" style="7" customWidth="1"/>
    <col min="15" max="15" width="81" style="5" customWidth="1"/>
    <col min="16" max="16" width="20" style="5" customWidth="1"/>
    <col min="17" max="17" width="11.33203125" style="7" customWidth="1"/>
    <col min="18" max="18" width="13.77734375" style="7" customWidth="1"/>
    <col min="19" max="19" width="13.77734375" style="5" customWidth="1"/>
    <col min="20" max="20" width="11.33203125" style="5" customWidth="1"/>
    <col min="21" max="22" width="13.77734375" style="5" customWidth="1"/>
    <col min="23" max="25" width="11.33203125" style="5" customWidth="1"/>
    <col min="26" max="26" width="8.77734375" style="5" customWidth="1"/>
    <col min="27" max="28" width="8.77734375" style="7" customWidth="1"/>
    <col min="29" max="29" width="6.44140625" style="7" customWidth="1"/>
    <col min="30" max="30" width="12.109375" style="7" customWidth="1"/>
    <col min="31" max="31" width="13" style="7" customWidth="1"/>
    <col min="32" max="32" width="66.33203125" style="5" customWidth="1"/>
    <col min="33" max="33" width="20.77734375" style="5" customWidth="1"/>
    <col min="34" max="34" width="14.44140625" style="7" customWidth="1"/>
    <col min="35" max="36" width="16.109375" style="7" customWidth="1"/>
    <col min="37" max="37" width="18.33203125" style="7" customWidth="1"/>
    <col min="38" max="38" width="24.44140625" style="7" customWidth="1"/>
    <col min="39" max="39" width="53.21875" style="6" customWidth="1"/>
    <col min="40" max="40" width="18.44140625" style="6" customWidth="1"/>
    <col min="41" max="41" width="89" style="3" customWidth="1"/>
    <col min="42" max="42" width="20.33203125" style="3" customWidth="1"/>
    <col min="43" max="43" width="6.109375" style="1" customWidth="1"/>
    <col min="44" max="16384" width="11.44140625" style="1"/>
  </cols>
  <sheetData>
    <row r="1" spans="3:42" ht="10.199999999999999" customHeight="1" x14ac:dyDescent="0.3"/>
    <row r="2" spans="3:42" ht="24.45" customHeight="1" x14ac:dyDescent="0.3">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61"/>
      <c r="AO2" s="61"/>
      <c r="AP2" s="61"/>
    </row>
    <row r="3" spans="3:42" ht="49.95" customHeight="1" x14ac:dyDescent="0.3">
      <c r="C3" s="105"/>
      <c r="D3" s="106"/>
      <c r="E3" s="107"/>
      <c r="F3" s="103" t="s">
        <v>110</v>
      </c>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104"/>
      <c r="AK3" s="104"/>
      <c r="AL3" s="104"/>
      <c r="AM3" s="104"/>
      <c r="AN3" s="104"/>
      <c r="AO3" s="85" t="s">
        <v>295</v>
      </c>
      <c r="AP3" s="80">
        <v>45502</v>
      </c>
    </row>
    <row r="4" spans="3:42" ht="49.95" customHeight="1" x14ac:dyDescent="0.3">
      <c r="C4" s="108"/>
      <c r="D4" s="109"/>
      <c r="E4" s="110"/>
      <c r="F4" s="104"/>
      <c r="G4" s="104"/>
      <c r="H4" s="104"/>
      <c r="I4" s="104"/>
      <c r="J4" s="104"/>
      <c r="K4" s="104"/>
      <c r="L4" s="104"/>
      <c r="M4" s="104"/>
      <c r="N4" s="104"/>
      <c r="O4" s="104"/>
      <c r="P4" s="104"/>
      <c r="Q4" s="104"/>
      <c r="R4" s="104"/>
      <c r="S4" s="104"/>
      <c r="T4" s="104"/>
      <c r="U4" s="104"/>
      <c r="V4" s="104"/>
      <c r="W4" s="104"/>
      <c r="X4" s="104"/>
      <c r="Y4" s="104"/>
      <c r="Z4" s="104"/>
      <c r="AA4" s="104"/>
      <c r="AB4" s="104"/>
      <c r="AC4" s="104"/>
      <c r="AD4" s="104"/>
      <c r="AE4" s="104"/>
      <c r="AF4" s="104"/>
      <c r="AG4" s="104"/>
      <c r="AH4" s="104"/>
      <c r="AI4" s="104"/>
      <c r="AJ4" s="104"/>
      <c r="AK4" s="104"/>
      <c r="AL4" s="104"/>
      <c r="AM4" s="104"/>
      <c r="AN4" s="104"/>
      <c r="AO4" s="85" t="s">
        <v>296</v>
      </c>
      <c r="AP4" s="81">
        <v>2</v>
      </c>
    </row>
    <row r="5" spans="3:42" ht="49.95" customHeight="1" x14ac:dyDescent="0.3">
      <c r="C5" s="111"/>
      <c r="D5" s="112"/>
      <c r="E5" s="113"/>
      <c r="F5" s="104"/>
      <c r="G5" s="104"/>
      <c r="H5" s="104"/>
      <c r="I5" s="104"/>
      <c r="J5" s="104"/>
      <c r="K5" s="104"/>
      <c r="L5" s="104"/>
      <c r="M5" s="104"/>
      <c r="N5" s="104"/>
      <c r="O5" s="104"/>
      <c r="P5" s="104"/>
      <c r="Q5" s="104"/>
      <c r="R5" s="104"/>
      <c r="S5" s="104"/>
      <c r="T5" s="104"/>
      <c r="U5" s="104"/>
      <c r="V5" s="104"/>
      <c r="W5" s="104"/>
      <c r="X5" s="104"/>
      <c r="Y5" s="104"/>
      <c r="Z5" s="104"/>
      <c r="AA5" s="104"/>
      <c r="AB5" s="104"/>
      <c r="AC5" s="104"/>
      <c r="AD5" s="104"/>
      <c r="AE5" s="104"/>
      <c r="AF5" s="104"/>
      <c r="AG5" s="104"/>
      <c r="AH5" s="104"/>
      <c r="AI5" s="104"/>
      <c r="AJ5" s="104"/>
      <c r="AK5" s="104"/>
      <c r="AL5" s="104"/>
      <c r="AM5" s="104"/>
      <c r="AN5" s="104"/>
      <c r="AO5" s="85" t="s">
        <v>297</v>
      </c>
      <c r="AP5" s="86" t="s">
        <v>748</v>
      </c>
    </row>
    <row r="6" spans="3:42" ht="4.95" customHeight="1" x14ac:dyDescent="0.3">
      <c r="C6" s="71"/>
      <c r="D6" s="71"/>
      <c r="E6" s="71"/>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2"/>
    </row>
    <row r="7" spans="3:42" ht="17.399999999999999" x14ac:dyDescent="0.3">
      <c r="C7" s="151" t="s">
        <v>481</v>
      </c>
      <c r="D7" s="152"/>
      <c r="E7" s="152"/>
      <c r="F7" s="152"/>
      <c r="G7" s="152"/>
      <c r="H7" s="152"/>
      <c r="I7" s="152"/>
      <c r="J7" s="152"/>
      <c r="K7" s="152"/>
      <c r="L7" s="101">
        <v>45789</v>
      </c>
      <c r="M7" s="101"/>
      <c r="N7" s="101"/>
      <c r="O7" s="101"/>
      <c r="P7" s="101"/>
      <c r="Q7" s="101"/>
      <c r="R7" s="101"/>
      <c r="S7" s="101"/>
      <c r="T7" s="101"/>
      <c r="U7" s="101"/>
      <c r="V7" s="101"/>
      <c r="W7" s="101"/>
      <c r="X7" s="101"/>
      <c r="Y7" s="101"/>
      <c r="Z7" s="101"/>
      <c r="AA7" s="101"/>
      <c r="AB7" s="101"/>
      <c r="AC7" s="101"/>
      <c r="AD7" s="101"/>
      <c r="AE7" s="101"/>
      <c r="AF7" s="101"/>
      <c r="AG7" s="101"/>
      <c r="AH7" s="101"/>
      <c r="AI7" s="101"/>
      <c r="AJ7" s="101"/>
      <c r="AK7" s="101"/>
      <c r="AL7" s="101"/>
      <c r="AM7" s="101"/>
      <c r="AN7" s="102"/>
      <c r="AO7" s="84" t="s">
        <v>518</v>
      </c>
      <c r="AP7" s="82">
        <v>2025</v>
      </c>
    </row>
    <row r="8" spans="3:42" ht="4.95" customHeight="1" x14ac:dyDescent="0.3"/>
    <row r="9" spans="3:42" ht="14.4" x14ac:dyDescent="0.3">
      <c r="C9" s="62"/>
      <c r="D9" s="149" t="s">
        <v>292</v>
      </c>
      <c r="E9" s="149"/>
      <c r="F9" s="149"/>
      <c r="G9" s="149"/>
      <c r="H9" s="149"/>
      <c r="I9" s="149"/>
      <c r="J9" s="149"/>
      <c r="K9" s="149"/>
      <c r="L9" s="149"/>
      <c r="M9" s="149"/>
      <c r="N9" s="149"/>
      <c r="O9" s="62" t="s">
        <v>293</v>
      </c>
      <c r="P9" s="150" t="s">
        <v>294</v>
      </c>
      <c r="Q9" s="150"/>
      <c r="R9" s="150"/>
      <c r="S9" s="150"/>
      <c r="T9" s="150"/>
      <c r="U9" s="150"/>
      <c r="V9" s="150"/>
      <c r="W9" s="150"/>
      <c r="X9" s="150"/>
      <c r="Y9" s="150"/>
      <c r="Z9" s="150"/>
      <c r="AA9" s="150"/>
      <c r="AB9" s="150"/>
      <c r="AC9" s="150"/>
      <c r="AD9" s="149" t="s">
        <v>431</v>
      </c>
      <c r="AE9" s="149"/>
      <c r="AF9" s="149"/>
      <c r="AG9" s="149"/>
      <c r="AH9" s="149"/>
      <c r="AI9" s="149"/>
      <c r="AJ9" s="149"/>
      <c r="AK9" s="149"/>
      <c r="AL9" s="149"/>
      <c r="AM9" s="149"/>
      <c r="AN9" s="149" t="s">
        <v>432</v>
      </c>
      <c r="AO9" s="149"/>
      <c r="AP9" s="149"/>
    </row>
    <row r="10" spans="3:42" ht="82.2" customHeight="1" x14ac:dyDescent="0.3">
      <c r="C10" s="48" t="s">
        <v>291</v>
      </c>
      <c r="D10" s="48" t="s">
        <v>10</v>
      </c>
      <c r="E10" s="48" t="s">
        <v>20</v>
      </c>
      <c r="F10" s="48" t="s">
        <v>22</v>
      </c>
      <c r="G10" s="48" t="s">
        <v>11</v>
      </c>
      <c r="H10" s="48" t="s">
        <v>30</v>
      </c>
      <c r="I10" s="48" t="s">
        <v>85</v>
      </c>
      <c r="J10" s="49" t="s">
        <v>109</v>
      </c>
      <c r="K10" s="48" t="s">
        <v>1</v>
      </c>
      <c r="L10" s="50" t="s">
        <v>7</v>
      </c>
      <c r="M10" s="50" t="s">
        <v>55</v>
      </c>
      <c r="N10" s="51" t="s">
        <v>9</v>
      </c>
      <c r="O10" s="48" t="s">
        <v>2</v>
      </c>
      <c r="P10" s="48" t="s">
        <v>68</v>
      </c>
      <c r="Q10" s="63" t="s">
        <v>73</v>
      </c>
      <c r="R10" s="63" t="s">
        <v>100</v>
      </c>
      <c r="S10" s="63" t="s">
        <v>101</v>
      </c>
      <c r="T10" s="63" t="s">
        <v>72</v>
      </c>
      <c r="U10" s="63" t="s">
        <v>87</v>
      </c>
      <c r="V10" s="63" t="s">
        <v>86</v>
      </c>
      <c r="W10" s="63" t="s">
        <v>98</v>
      </c>
      <c r="X10" s="63" t="s">
        <v>98</v>
      </c>
      <c r="Y10" s="63" t="s">
        <v>124</v>
      </c>
      <c r="Z10" s="63" t="s">
        <v>125</v>
      </c>
      <c r="AA10" s="63" t="s">
        <v>7</v>
      </c>
      <c r="AB10" s="63" t="s">
        <v>8</v>
      </c>
      <c r="AC10" s="63" t="s">
        <v>9</v>
      </c>
      <c r="AD10" s="48" t="s">
        <v>12</v>
      </c>
      <c r="AE10" s="48" t="s">
        <v>62</v>
      </c>
      <c r="AF10" s="48" t="s">
        <v>145</v>
      </c>
      <c r="AG10" s="48" t="s">
        <v>3</v>
      </c>
      <c r="AH10" s="48" t="s">
        <v>5</v>
      </c>
      <c r="AI10" s="48" t="s">
        <v>6</v>
      </c>
      <c r="AJ10" s="48" t="s">
        <v>4</v>
      </c>
      <c r="AK10" s="48" t="s">
        <v>141</v>
      </c>
      <c r="AL10" s="48" t="s">
        <v>129</v>
      </c>
      <c r="AM10" s="48" t="s">
        <v>13</v>
      </c>
      <c r="AN10" s="48" t="s">
        <v>179</v>
      </c>
      <c r="AO10" s="48" t="s">
        <v>104</v>
      </c>
      <c r="AP10" s="48" t="s">
        <v>105</v>
      </c>
    </row>
    <row r="11" spans="3:42" s="88" customFormat="1" ht="75.75" customHeight="1" x14ac:dyDescent="0.25">
      <c r="C11" s="136">
        <v>1</v>
      </c>
      <c r="D11" s="53" t="s">
        <v>270</v>
      </c>
      <c r="E11" s="127" t="s">
        <v>117</v>
      </c>
      <c r="F11" s="53" t="s">
        <v>16</v>
      </c>
      <c r="G11" s="53" t="s">
        <v>126</v>
      </c>
      <c r="H11" s="127" t="s">
        <v>111</v>
      </c>
      <c r="I11" s="127" t="s">
        <v>112</v>
      </c>
      <c r="J11" s="68" t="s">
        <v>283</v>
      </c>
      <c r="K11" s="127" t="s">
        <v>304</v>
      </c>
      <c r="L11" s="127">
        <v>1</v>
      </c>
      <c r="M11" s="127">
        <v>4</v>
      </c>
      <c r="N11" s="133" t="str">
        <f>INDEX(DATOS!$J$4:$N$8,Mapa!L11:L13,Mapa!M11:M13)</f>
        <v>Alta</v>
      </c>
      <c r="O11" s="53" t="s">
        <v>525</v>
      </c>
      <c r="P11" s="53" t="s">
        <v>271</v>
      </c>
      <c r="Q11" s="53" t="str">
        <f>_xlfn.IFS(P11=DATOS!$R$2,DATOS!$S$2,P11=DATOS!$R$3,DATOS!$S$3,P11=DATOS!$R$4,DATOS!$S$4,P11=DATOS!$R$5,DATOS!$S$5,P11=DATOS!$R$6,DATOS!$S$6)</f>
        <v>Fuerte</v>
      </c>
      <c r="R11" s="69">
        <f>_xlfn.IFS(Q11=DATOS!$S$2,DATOS!$T$2,Q11=DATOS!$S$4,DATOS!$T$4,Q11=DATOS!$S$5,DATOS!$T$5,Q11=DATOS!$S$6,DATOS!$T$6)</f>
        <v>100</v>
      </c>
      <c r="S11" s="132">
        <f>AVERAGE(R11:R13)</f>
        <v>100</v>
      </c>
      <c r="T11" s="127" t="str">
        <f>IF(S11&gt;=100,"Fuerte",IF(OR(S11=99,S11&gt;=50),"Moderado","Débil"))</f>
        <v>Fuerte</v>
      </c>
      <c r="U11" s="132" t="s">
        <v>90</v>
      </c>
      <c r="V11" s="132" t="s">
        <v>90</v>
      </c>
      <c r="W11" s="132">
        <f>_xlfn.IFS(AND(T11=DATOS!$S$5,U11=DATOS!$X$2),2,AND(T11=DATOS!$S$5,U11=DATOS!$U$4),0,AND(T11=DATOS!$S$5,U11=DATOS!$U$3),0,AND(T11=DATOS!$S$4,U11=DATOS!$U$2,1),1,AND(T11=DATOS!$S$4,U11=DATOS!$U$4),0,AND(T11=DATOS!$S$4,U11=DATOS!$U$3),0,AND(T11=DATOS!$S$2,U11=DATOS!$U$4),0)</f>
        <v>2</v>
      </c>
      <c r="X11" s="132">
        <f>_xlfn.IFS(AND(T11=DATOS!$S$5,V11=DATOS!$U$2),2,AND(T11=DATOS!$S$5,V11=DATOS!$U$4),0,AND(T11=DATOS!$S$5,V11=DATOS!$U$3),1,AND(T11=DATOS!$S$4,V11=DATOS!$U$2,1),1,AND(T11=DATOS!$S$4,V11=DATOS!$U$4),0,AND(T11=DATOS!$S$4,V11=DATOS!$U$3),0,AND(T11=DATOS!$S$2,V11=DATOS!$U$4),0)</f>
        <v>2</v>
      </c>
      <c r="Y11" s="132">
        <f>L11-W11</f>
        <v>-1</v>
      </c>
      <c r="Z11" s="132">
        <f>M11-X11</f>
        <v>2</v>
      </c>
      <c r="AA11" s="132">
        <f>_xlfn.IFS(AND(Y11=0),1,AND(Y11=1),1,AND(Y11=2),2,AND(Y11=3),3,AND(Y11=4),4,AND(Y11=5),5,AND(Y11=-1),1)</f>
        <v>1</v>
      </c>
      <c r="AB11" s="132">
        <f>_xlfn.IFS(AND(Z11=0),1,AND(Z11=1),1,AND(Z11=2),2,AND(Z11=3),3,AND(Z11=4),4,AND(Z11=5),5,AND(Z11=-1),1)</f>
        <v>2</v>
      </c>
      <c r="AC11" s="133" t="str">
        <f>INDEX(DATOS!$J$4:$N$8,Mapa!AA11:AA13,Mapa!AB11:AB13)</f>
        <v>Baja</v>
      </c>
      <c r="AD11" s="127" t="str">
        <f>_xlfn.IFS(AC11=DATOS!$O$2,DATOS!$P$2,AC11=DATOS!$O$3,DATOS!$P$3,AC11=DATOS!$O$4,DATOS!$P$4,AC11=DATOS!$O$5,DATOS!$P$5)</f>
        <v>Asumir el riesgo</v>
      </c>
      <c r="AE11" s="127" t="s">
        <v>63</v>
      </c>
      <c r="AF11" s="127" t="s">
        <v>737</v>
      </c>
      <c r="AG11" s="127" t="s">
        <v>305</v>
      </c>
      <c r="AH11" s="130">
        <v>45665</v>
      </c>
      <c r="AI11" s="130">
        <v>46022</v>
      </c>
      <c r="AJ11" s="127" t="s">
        <v>0</v>
      </c>
      <c r="AK11" s="127" t="s">
        <v>524</v>
      </c>
      <c r="AL11" s="127" t="s">
        <v>306</v>
      </c>
      <c r="AM11" s="127" t="s">
        <v>116</v>
      </c>
      <c r="AN11" s="127" t="s">
        <v>108</v>
      </c>
      <c r="AO11" s="127" t="s">
        <v>111</v>
      </c>
      <c r="AP11" s="127" t="s">
        <v>111</v>
      </c>
    </row>
    <row r="12" spans="3:42" s="88" customFormat="1" ht="105" customHeight="1" x14ac:dyDescent="0.25">
      <c r="C12" s="136"/>
      <c r="D12" s="53" t="s">
        <v>270</v>
      </c>
      <c r="E12" s="127"/>
      <c r="F12" s="53" t="s">
        <v>16</v>
      </c>
      <c r="G12" s="53" t="s">
        <v>126</v>
      </c>
      <c r="H12" s="127"/>
      <c r="I12" s="127"/>
      <c r="J12" s="68" t="s">
        <v>453</v>
      </c>
      <c r="K12" s="127"/>
      <c r="L12" s="127"/>
      <c r="M12" s="127"/>
      <c r="N12" s="133"/>
      <c r="O12" s="53" t="s">
        <v>510</v>
      </c>
      <c r="P12" s="53" t="s">
        <v>271</v>
      </c>
      <c r="Q12" s="53" t="str">
        <f>_xlfn.IFS(P12=DATOS!$R$2,DATOS!$S$2,P12=DATOS!$R$3,DATOS!$S$3,P12=DATOS!$R$4,DATOS!$S$4,P12=DATOS!$R$5,DATOS!$S$5,P12=DATOS!$R$6,DATOS!$S$6)</f>
        <v>Fuerte</v>
      </c>
      <c r="R12" s="69">
        <f>_xlfn.IFS(Q12=DATOS!$S$2,DATOS!$T$2,Q12=DATOS!$S$4,DATOS!$T$4,Q12=DATOS!$S$5,DATOS!$T$5,Q12=DATOS!$S$6,DATOS!$T$6)</f>
        <v>100</v>
      </c>
      <c r="S12" s="127"/>
      <c r="T12" s="127"/>
      <c r="U12" s="132"/>
      <c r="V12" s="132"/>
      <c r="W12" s="127"/>
      <c r="X12" s="127"/>
      <c r="Y12" s="132"/>
      <c r="Z12" s="132"/>
      <c r="AA12" s="127"/>
      <c r="AB12" s="127"/>
      <c r="AC12" s="133"/>
      <c r="AD12" s="127"/>
      <c r="AE12" s="127"/>
      <c r="AF12" s="127"/>
      <c r="AG12" s="127"/>
      <c r="AH12" s="130"/>
      <c r="AI12" s="130"/>
      <c r="AJ12" s="127"/>
      <c r="AK12" s="127"/>
      <c r="AL12" s="127"/>
      <c r="AM12" s="127"/>
      <c r="AN12" s="127"/>
      <c r="AO12" s="127"/>
      <c r="AP12" s="127"/>
    </row>
    <row r="13" spans="3:42" s="88" customFormat="1" ht="111" customHeight="1" x14ac:dyDescent="0.25">
      <c r="C13" s="136"/>
      <c r="D13" s="53" t="s">
        <v>270</v>
      </c>
      <c r="E13" s="127"/>
      <c r="F13" s="53" t="s">
        <v>16</v>
      </c>
      <c r="G13" s="53" t="s">
        <v>126</v>
      </c>
      <c r="H13" s="127"/>
      <c r="I13" s="127"/>
      <c r="J13" s="53" t="s">
        <v>114</v>
      </c>
      <c r="K13" s="127"/>
      <c r="L13" s="127"/>
      <c r="M13" s="127"/>
      <c r="N13" s="133"/>
      <c r="O13" s="53" t="s">
        <v>433</v>
      </c>
      <c r="P13" s="53" t="s">
        <v>271</v>
      </c>
      <c r="Q13" s="53" t="str">
        <f>_xlfn.IFS(P13=DATOS!$R$2,DATOS!$S$2,P13=DATOS!$R$3,DATOS!$S$3,P13=DATOS!$R$4,DATOS!$S$4,P13=DATOS!$R$5,DATOS!$S$5,P13=DATOS!$R$6,DATOS!$S$6)</f>
        <v>Fuerte</v>
      </c>
      <c r="R13" s="69">
        <f>_xlfn.IFS(Q13=DATOS!$S$2,DATOS!$T$2,Q13=DATOS!$S$4,DATOS!$T$4,Q13=DATOS!$S$5,DATOS!$T$5,Q13=DATOS!$S$6,DATOS!$T$6)</f>
        <v>100</v>
      </c>
      <c r="S13" s="127"/>
      <c r="T13" s="127"/>
      <c r="U13" s="132"/>
      <c r="V13" s="132"/>
      <c r="W13" s="127"/>
      <c r="X13" s="127"/>
      <c r="Y13" s="132"/>
      <c r="Z13" s="132"/>
      <c r="AA13" s="127"/>
      <c r="AB13" s="127"/>
      <c r="AC13" s="133"/>
      <c r="AD13" s="127"/>
      <c r="AE13" s="127"/>
      <c r="AF13" s="127"/>
      <c r="AG13" s="127"/>
      <c r="AH13" s="130"/>
      <c r="AI13" s="130"/>
      <c r="AJ13" s="127"/>
      <c r="AK13" s="127"/>
      <c r="AL13" s="127"/>
      <c r="AM13" s="127"/>
      <c r="AN13" s="127"/>
      <c r="AO13" s="127"/>
      <c r="AP13" s="127"/>
    </row>
    <row r="14" spans="3:42" s="88" customFormat="1" ht="54.75" customHeight="1" x14ac:dyDescent="0.25">
      <c r="C14" s="136">
        <v>2</v>
      </c>
      <c r="D14" s="53" t="s">
        <v>270</v>
      </c>
      <c r="E14" s="127" t="s">
        <v>287</v>
      </c>
      <c r="F14" s="53" t="s">
        <v>16</v>
      </c>
      <c r="G14" s="53" t="s">
        <v>126</v>
      </c>
      <c r="H14" s="127" t="s">
        <v>111</v>
      </c>
      <c r="I14" s="127" t="s">
        <v>112</v>
      </c>
      <c r="J14" s="68" t="s">
        <v>113</v>
      </c>
      <c r="K14" s="141" t="s">
        <v>118</v>
      </c>
      <c r="L14" s="127">
        <v>1</v>
      </c>
      <c r="M14" s="127">
        <v>3</v>
      </c>
      <c r="N14" s="133" t="str">
        <f>INDEX(DATOS!$J$4:$N$8,Mapa!L14:L17,Mapa!M14:M17)</f>
        <v>Moderada</v>
      </c>
      <c r="O14" s="53" t="s">
        <v>119</v>
      </c>
      <c r="P14" s="53" t="s">
        <v>271</v>
      </c>
      <c r="Q14" s="53" t="str">
        <f>_xlfn.IFS(P14=DATOS!$R$2,DATOS!$S$2,P14=DATOS!$R$3,DATOS!$S$3,P14=DATOS!$R$4,DATOS!$S$4,P14=DATOS!$R$5,DATOS!$S$5,P14=DATOS!$R$6,DATOS!$S$6)</f>
        <v>Fuerte</v>
      </c>
      <c r="R14" s="69">
        <f>_xlfn.IFS(Q14=DATOS!$S$2,DATOS!$T$2,Q14=DATOS!$S$4,DATOS!$T$4,Q14=DATOS!$S$5,DATOS!$T$5,Q14=DATOS!$S$6,DATOS!$T$6)</f>
        <v>100</v>
      </c>
      <c r="S14" s="132">
        <f>AVERAGE(R14:R17)</f>
        <v>100</v>
      </c>
      <c r="T14" s="127" t="str">
        <f>IF(S14&gt;=100,"Fuerte",IF(OR(S14=99,S14&gt;=50),"Moderado","Débil"))</f>
        <v>Fuerte</v>
      </c>
      <c r="U14" s="132" t="s">
        <v>90</v>
      </c>
      <c r="V14" s="132" t="s">
        <v>90</v>
      </c>
      <c r="W14" s="132">
        <f>_xlfn.IFS(AND(T14=DATOS!$S$5,U14=DATOS!$X$2),2,AND(T14=DATOS!$S$5,U14=DATOS!$U$4),0,AND(T14=DATOS!$S$5,U14=DATOS!$U$3),0,AND(T14=DATOS!$S$4,U14=DATOS!$U$2,1),1,AND(T14=DATOS!$S$4,U14=DATOS!$U$4),0,AND(T14=DATOS!$S$4,U14=DATOS!$U$3),0,AND(T14=DATOS!$S$2,U14=DATOS!$U$4),0)</f>
        <v>2</v>
      </c>
      <c r="X14" s="132">
        <f>_xlfn.IFS(AND(T14=DATOS!$S$5,V14=DATOS!$U$2),2,AND(T14=DATOS!$S$5,V14=DATOS!$U$4),0,AND(T14=DATOS!$S$5,V14=DATOS!$U$3),1,AND(T14=DATOS!$S$4,V14=DATOS!$U$2,1),1,AND(T14=DATOS!$S$4,V14=DATOS!$U$4),0,AND(T14=DATOS!$S$4,V14=DATOS!$U$3),0,AND(T14=DATOS!$S$2,V14=DATOS!$U$4),0)</f>
        <v>2</v>
      </c>
      <c r="Y14" s="132">
        <f>L14-W14</f>
        <v>-1</v>
      </c>
      <c r="Z14" s="132">
        <f>M14-X14</f>
        <v>1</v>
      </c>
      <c r="AA14" s="132">
        <f>_xlfn.IFS(AND(Y14=0),1,AND(Y14=1),1,AND(Y14=2),2,AND(Y14=3),3,AND(Y14=4),4,AND(Y14=5),5,AND(Y14=-1),1)</f>
        <v>1</v>
      </c>
      <c r="AB14" s="132">
        <f>_xlfn.IFS(AND(Z14=0),1,AND(Z14=1),1,AND(Z14=2),2,AND(Z14=3),3,AND(Z14=4),4,AND(Z14=5),5,AND(Z14=-1),1)</f>
        <v>1</v>
      </c>
      <c r="AC14" s="133" t="str">
        <f>INDEX(DATOS!$J$4:$N$8,Mapa!AA14:AA17,Mapa!AB14:AB17)</f>
        <v>Baja</v>
      </c>
      <c r="AD14" s="127" t="str">
        <f>_xlfn.IFS(AC14=DATOS!$O$2,DATOS!$P$2,AC14=DATOS!$O$3,DATOS!$P$3,AC14=DATOS!$O$4,DATOS!$P$4,AC14=DATOS!$O$5,DATOS!$P$5)</f>
        <v>Asumir el riesgo</v>
      </c>
      <c r="AE14" s="127" t="s">
        <v>58</v>
      </c>
      <c r="AF14" s="127" t="s">
        <v>749</v>
      </c>
      <c r="AG14" s="127" t="s">
        <v>329</v>
      </c>
      <c r="AH14" s="130">
        <v>45665</v>
      </c>
      <c r="AI14" s="130">
        <v>46022</v>
      </c>
      <c r="AJ14" s="127" t="s">
        <v>0</v>
      </c>
      <c r="AK14" s="127" t="s">
        <v>524</v>
      </c>
      <c r="AL14" s="127" t="s">
        <v>306</v>
      </c>
      <c r="AM14" s="127" t="s">
        <v>122</v>
      </c>
      <c r="AN14" s="127" t="s">
        <v>108</v>
      </c>
      <c r="AO14" s="127" t="s">
        <v>111</v>
      </c>
      <c r="AP14" s="127" t="s">
        <v>111</v>
      </c>
    </row>
    <row r="15" spans="3:42" s="88" customFormat="1" ht="157.5" customHeight="1" x14ac:dyDescent="0.25">
      <c r="C15" s="136"/>
      <c r="D15" s="53" t="s">
        <v>270</v>
      </c>
      <c r="E15" s="127"/>
      <c r="F15" s="53" t="s">
        <v>16</v>
      </c>
      <c r="G15" s="53" t="s">
        <v>126</v>
      </c>
      <c r="H15" s="127"/>
      <c r="I15" s="127"/>
      <c r="J15" s="141" t="s">
        <v>121</v>
      </c>
      <c r="K15" s="141"/>
      <c r="L15" s="127"/>
      <c r="M15" s="127"/>
      <c r="N15" s="133"/>
      <c r="O15" s="53" t="s">
        <v>307</v>
      </c>
      <c r="P15" s="53" t="s">
        <v>271</v>
      </c>
      <c r="Q15" s="53" t="str">
        <f>_xlfn.IFS(P15=DATOS!$R$2,DATOS!$S$2,P15=DATOS!$R$3,DATOS!$S$3,P15=DATOS!$R$4,DATOS!$S$4,P15=DATOS!$R$5,DATOS!$S$5,P15=DATOS!$R$6,DATOS!$S$6)</f>
        <v>Fuerte</v>
      </c>
      <c r="R15" s="69">
        <f>_xlfn.IFS(Q15=DATOS!$S$2,DATOS!$T$2,Q15=DATOS!$S$4,DATOS!$T$4,Q15=DATOS!$S$5,DATOS!$T$5,Q15=DATOS!$S$6,DATOS!$T$6)</f>
        <v>100</v>
      </c>
      <c r="S15" s="127"/>
      <c r="T15" s="127"/>
      <c r="U15" s="132"/>
      <c r="V15" s="132"/>
      <c r="W15" s="127"/>
      <c r="X15" s="127"/>
      <c r="Y15" s="132"/>
      <c r="Z15" s="132"/>
      <c r="AA15" s="127"/>
      <c r="AB15" s="127"/>
      <c r="AC15" s="133"/>
      <c r="AD15" s="127"/>
      <c r="AE15" s="127"/>
      <c r="AF15" s="127"/>
      <c r="AG15" s="127"/>
      <c r="AH15" s="130"/>
      <c r="AI15" s="130"/>
      <c r="AJ15" s="127"/>
      <c r="AK15" s="127"/>
      <c r="AL15" s="127"/>
      <c r="AM15" s="127"/>
      <c r="AN15" s="127"/>
      <c r="AO15" s="127"/>
      <c r="AP15" s="127"/>
    </row>
    <row r="16" spans="3:42" s="88" customFormat="1" ht="54.75" customHeight="1" x14ac:dyDescent="0.25">
      <c r="C16" s="136"/>
      <c r="D16" s="53" t="s">
        <v>270</v>
      </c>
      <c r="E16" s="127"/>
      <c r="F16" s="53" t="s">
        <v>16</v>
      </c>
      <c r="G16" s="53" t="s">
        <v>126</v>
      </c>
      <c r="H16" s="127"/>
      <c r="I16" s="127"/>
      <c r="J16" s="141"/>
      <c r="K16" s="141"/>
      <c r="L16" s="127"/>
      <c r="M16" s="127"/>
      <c r="N16" s="133"/>
      <c r="O16" s="53" t="s">
        <v>127</v>
      </c>
      <c r="P16" s="53" t="s">
        <v>271</v>
      </c>
      <c r="Q16" s="53" t="str">
        <f>_xlfn.IFS(P16=DATOS!$R$2,DATOS!$S$2,P16=DATOS!$R$3,DATOS!$S$3,P16=DATOS!$R$4,DATOS!$S$4,P16=DATOS!$R$5,DATOS!$S$5,P16=DATOS!$R$6,DATOS!$S$6)</f>
        <v>Fuerte</v>
      </c>
      <c r="R16" s="69">
        <f>_xlfn.IFS(Q16=DATOS!$S$2,DATOS!$T$2,Q16=DATOS!$S$4,DATOS!$T$4,Q16=DATOS!$S$5,DATOS!$T$5,Q16=DATOS!$S$6,DATOS!$T$6)</f>
        <v>100</v>
      </c>
      <c r="S16" s="127"/>
      <c r="T16" s="127"/>
      <c r="U16" s="132"/>
      <c r="V16" s="132"/>
      <c r="W16" s="127"/>
      <c r="X16" s="127"/>
      <c r="Y16" s="132"/>
      <c r="Z16" s="132"/>
      <c r="AA16" s="127"/>
      <c r="AB16" s="127"/>
      <c r="AC16" s="133"/>
      <c r="AD16" s="127"/>
      <c r="AE16" s="127"/>
      <c r="AF16" s="127"/>
      <c r="AG16" s="127"/>
      <c r="AH16" s="130"/>
      <c r="AI16" s="130"/>
      <c r="AJ16" s="127"/>
      <c r="AK16" s="127"/>
      <c r="AL16" s="127"/>
      <c r="AM16" s="127"/>
      <c r="AN16" s="127"/>
      <c r="AO16" s="127"/>
      <c r="AP16" s="127"/>
    </row>
    <row r="17" spans="3:42" s="88" customFormat="1" ht="100.5" customHeight="1" x14ac:dyDescent="0.25">
      <c r="C17" s="136"/>
      <c r="D17" s="53" t="s">
        <v>270</v>
      </c>
      <c r="E17" s="127"/>
      <c r="F17" s="53" t="s">
        <v>16</v>
      </c>
      <c r="G17" s="53" t="s">
        <v>126</v>
      </c>
      <c r="H17" s="127"/>
      <c r="I17" s="127"/>
      <c r="J17" s="68" t="s">
        <v>120</v>
      </c>
      <c r="K17" s="141"/>
      <c r="L17" s="127"/>
      <c r="M17" s="127"/>
      <c r="N17" s="133"/>
      <c r="O17" s="53" t="s">
        <v>308</v>
      </c>
      <c r="P17" s="53" t="s">
        <v>271</v>
      </c>
      <c r="Q17" s="53" t="str">
        <f>_xlfn.IFS(P17=DATOS!$R$2,DATOS!$S$2,P17=DATOS!$R$3,DATOS!$S$3,P17=DATOS!$R$4,DATOS!$S$4,P17=DATOS!$R$5,DATOS!$S$5,P17=DATOS!$R$6,DATOS!$S$6)</f>
        <v>Fuerte</v>
      </c>
      <c r="R17" s="69">
        <f>_xlfn.IFS(Q17=DATOS!$S$2,DATOS!$T$2,Q17=DATOS!$S$4,DATOS!$T$4,Q17=DATOS!$S$5,DATOS!$T$5,Q17=DATOS!$S$6,DATOS!$T$6)</f>
        <v>100</v>
      </c>
      <c r="S17" s="127"/>
      <c r="T17" s="127"/>
      <c r="U17" s="132"/>
      <c r="V17" s="132"/>
      <c r="W17" s="127"/>
      <c r="X17" s="127"/>
      <c r="Y17" s="132"/>
      <c r="Z17" s="132"/>
      <c r="AA17" s="127"/>
      <c r="AB17" s="127"/>
      <c r="AC17" s="133"/>
      <c r="AD17" s="127"/>
      <c r="AE17" s="127"/>
      <c r="AF17" s="127"/>
      <c r="AG17" s="127"/>
      <c r="AH17" s="130"/>
      <c r="AI17" s="130"/>
      <c r="AJ17" s="127"/>
      <c r="AK17" s="127"/>
      <c r="AL17" s="127"/>
      <c r="AM17" s="127"/>
      <c r="AN17" s="127"/>
      <c r="AO17" s="127"/>
      <c r="AP17" s="127"/>
    </row>
    <row r="18" spans="3:42" s="88" customFormat="1" ht="162" customHeight="1" x14ac:dyDescent="0.25">
      <c r="C18" s="136">
        <v>3</v>
      </c>
      <c r="D18" s="53" t="s">
        <v>270</v>
      </c>
      <c r="E18" s="127" t="s">
        <v>314</v>
      </c>
      <c r="F18" s="53" t="s">
        <v>16</v>
      </c>
      <c r="G18" s="53" t="s">
        <v>27</v>
      </c>
      <c r="H18" s="127" t="s">
        <v>111</v>
      </c>
      <c r="I18" s="127" t="s">
        <v>111</v>
      </c>
      <c r="J18" s="53" t="s">
        <v>527</v>
      </c>
      <c r="K18" s="127" t="s">
        <v>315</v>
      </c>
      <c r="L18" s="127">
        <v>2</v>
      </c>
      <c r="M18" s="127">
        <v>4</v>
      </c>
      <c r="N18" s="133" t="str">
        <f>INDEX(DATOS!$J$4:$N$8,Mapa!L18:L19,Mapa!M18:M19)</f>
        <v>Alta</v>
      </c>
      <c r="O18" s="83" t="s">
        <v>529</v>
      </c>
      <c r="P18" s="53" t="s">
        <v>271</v>
      </c>
      <c r="Q18" s="53" t="str">
        <f>_xlfn.IFS(P18=DATOS!$R$2,DATOS!$S$2,P18=DATOS!$R$3,DATOS!$S$3,P18=DATOS!$R$4,DATOS!$S$4,P18=DATOS!$R$5,DATOS!$S$5,P18=DATOS!$R$6,DATOS!$S$6)</f>
        <v>Fuerte</v>
      </c>
      <c r="R18" s="69">
        <f>_xlfn.IFS(Q18=DATOS!$S$2,DATOS!$T$2,Q18=DATOS!$S$4,DATOS!$T$4,Q18=DATOS!$S$5,DATOS!$T$5,Q18=DATOS!$S$6,DATOS!$T$6)</f>
        <v>100</v>
      </c>
      <c r="S18" s="132">
        <f>AVERAGE(R18:R19)</f>
        <v>100</v>
      </c>
      <c r="T18" s="127" t="str">
        <f>IF(S18&gt;=100,"Fuerte",IF(OR(S18=99,S18&gt;=50),"Moderado","Débil"))</f>
        <v>Fuerte</v>
      </c>
      <c r="U18" s="132" t="s">
        <v>90</v>
      </c>
      <c r="V18" s="132" t="s">
        <v>90</v>
      </c>
      <c r="W18" s="132">
        <f>_xlfn.IFS(AND(T18=DATOS!$S$5,U18=DATOS!$X$2),2,AND(T18=DATOS!$S$5,U18=DATOS!$U$4),0,AND(T18=DATOS!$S$5,U18=DATOS!$U$3),0,AND(T18=DATOS!$S$4,U18=DATOS!$U$2,1),1,AND(T18=DATOS!$S$4,U18=DATOS!$U$4),0,AND(T18=DATOS!$S$4,U18=DATOS!$U$3),0,AND(T18=DATOS!$S$2,U18=DATOS!$U$4),0)</f>
        <v>2</v>
      </c>
      <c r="X18" s="132">
        <f>_xlfn.IFS(AND(T18=DATOS!$S$5,V18=DATOS!$U$2),2,AND(T18=DATOS!$S$5,V18=DATOS!$U$4),0,AND(T18=DATOS!$S$5,V18=DATOS!$U$3),1,AND(T18=DATOS!$S$4,V18=DATOS!$U$2,1),1,AND(T18=DATOS!$S$4,V18=DATOS!$U$4),0,AND(T18=DATOS!$S$4,V18=DATOS!$U$3),0,AND(T18=DATOS!$S$2,V18=DATOS!$U$4),0)</f>
        <v>2</v>
      </c>
      <c r="Y18" s="132">
        <f>L18-W18</f>
        <v>0</v>
      </c>
      <c r="Z18" s="132">
        <f>M18-X18</f>
        <v>2</v>
      </c>
      <c r="AA18" s="132">
        <f>_xlfn.IFS(AND(Y18=0),1,AND(Y18=1),1,AND(Y18=2),2,AND(Y18=3),3,AND(Y18=4),4,AND(Y18=5),5,AND(Y18=-1),1)</f>
        <v>1</v>
      </c>
      <c r="AB18" s="132">
        <f>_xlfn.IFS(AND(Z18=0),1,AND(Z18=1),1,AND(Z18=2),2,AND(Z18=3),3,AND(Z18=4),4,AND(Z18=5),5,AND(Z18=-1),1)</f>
        <v>2</v>
      </c>
      <c r="AC18" s="133" t="str">
        <f>INDEX(DATOS!$J$4:$N$8,Mapa!AA18:AA19,Mapa!AB18:AB19)</f>
        <v>Baja</v>
      </c>
      <c r="AD18" s="127" t="str">
        <f>_xlfn.IFS(AC18=DATOS!$O$2,DATOS!$P$2,AC18=DATOS!$O$3,DATOS!$P$3,AC18=DATOS!$O$4,DATOS!$P$4,AC18=DATOS!$O$5,DATOS!$P$5)</f>
        <v>Asumir el riesgo</v>
      </c>
      <c r="AE18" s="127" t="s">
        <v>63</v>
      </c>
      <c r="AF18" s="127" t="s">
        <v>750</v>
      </c>
      <c r="AG18" s="127" t="s">
        <v>312</v>
      </c>
      <c r="AH18" s="130">
        <v>45665</v>
      </c>
      <c r="AI18" s="130">
        <v>46022</v>
      </c>
      <c r="AJ18" s="127" t="s">
        <v>0</v>
      </c>
      <c r="AK18" s="127" t="s">
        <v>751</v>
      </c>
      <c r="AL18" s="127" t="s">
        <v>526</v>
      </c>
      <c r="AM18" s="127" t="s">
        <v>116</v>
      </c>
      <c r="AN18" s="127" t="s">
        <v>108</v>
      </c>
      <c r="AO18" s="127" t="s">
        <v>111</v>
      </c>
      <c r="AP18" s="127" t="s">
        <v>111</v>
      </c>
    </row>
    <row r="19" spans="3:42" s="88" customFormat="1" ht="109.8" customHeight="1" x14ac:dyDescent="0.25">
      <c r="C19" s="136"/>
      <c r="D19" s="53" t="s">
        <v>270</v>
      </c>
      <c r="E19" s="127"/>
      <c r="F19" s="53" t="s">
        <v>16</v>
      </c>
      <c r="G19" s="53" t="s">
        <v>27</v>
      </c>
      <c r="H19" s="127"/>
      <c r="I19" s="127"/>
      <c r="J19" s="53" t="s">
        <v>528</v>
      </c>
      <c r="K19" s="127"/>
      <c r="L19" s="127"/>
      <c r="M19" s="127"/>
      <c r="N19" s="133"/>
      <c r="O19" s="83" t="s">
        <v>752</v>
      </c>
      <c r="P19" s="53" t="s">
        <v>271</v>
      </c>
      <c r="Q19" s="53" t="str">
        <f>_xlfn.IFS(P19=DATOS!$R$2,DATOS!$S$2,P19=DATOS!$R$3,DATOS!$S$3,P19=DATOS!$R$4,DATOS!$S$4,P19=DATOS!$R$5,DATOS!$S$5,P19=DATOS!$R$6,DATOS!$S$6)</f>
        <v>Fuerte</v>
      </c>
      <c r="R19" s="69">
        <f>_xlfn.IFS(Q19=DATOS!$S$2,DATOS!$T$2,Q19=DATOS!$S$4,DATOS!$T$4,Q19=DATOS!$S$5,DATOS!$T$5,Q19=DATOS!$S$6,DATOS!$T$6)</f>
        <v>100</v>
      </c>
      <c r="S19" s="127"/>
      <c r="T19" s="127"/>
      <c r="U19" s="132"/>
      <c r="V19" s="132"/>
      <c r="W19" s="127"/>
      <c r="X19" s="127"/>
      <c r="Y19" s="132"/>
      <c r="Z19" s="132"/>
      <c r="AA19" s="127"/>
      <c r="AB19" s="127"/>
      <c r="AC19" s="133"/>
      <c r="AD19" s="127"/>
      <c r="AE19" s="127"/>
      <c r="AF19" s="127"/>
      <c r="AG19" s="127"/>
      <c r="AH19" s="130"/>
      <c r="AI19" s="130"/>
      <c r="AJ19" s="127"/>
      <c r="AK19" s="127"/>
      <c r="AL19" s="127"/>
      <c r="AM19" s="127"/>
      <c r="AN19" s="127"/>
      <c r="AO19" s="127"/>
      <c r="AP19" s="127"/>
    </row>
    <row r="20" spans="3:42" s="88" customFormat="1" ht="149.55000000000001" customHeight="1" x14ac:dyDescent="0.25">
      <c r="C20" s="87">
        <v>4</v>
      </c>
      <c r="D20" s="53" t="s">
        <v>270</v>
      </c>
      <c r="E20" s="53" t="s">
        <v>316</v>
      </c>
      <c r="F20" s="53" t="s">
        <v>16</v>
      </c>
      <c r="G20" s="53" t="s">
        <v>28</v>
      </c>
      <c r="H20" s="53" t="s">
        <v>111</v>
      </c>
      <c r="I20" s="53" t="s">
        <v>111</v>
      </c>
      <c r="J20" s="53" t="s">
        <v>530</v>
      </c>
      <c r="K20" s="53" t="s">
        <v>118</v>
      </c>
      <c r="L20" s="53">
        <v>1</v>
      </c>
      <c r="M20" s="53">
        <v>3</v>
      </c>
      <c r="N20" s="74" t="str">
        <f>INDEX(DATOS!$J$4:$N$8,Mapa!L20:L20,Mapa!M20:M20)</f>
        <v>Moderada</v>
      </c>
      <c r="O20" s="77" t="s">
        <v>753</v>
      </c>
      <c r="P20" s="53" t="s">
        <v>271</v>
      </c>
      <c r="Q20" s="53" t="str">
        <f>_xlfn.IFS(P20=DATOS!$R$2,DATOS!$S$2,P20=DATOS!$R$3,DATOS!$S$3,P20=DATOS!$R$4,DATOS!$S$4,P20=DATOS!$R$5,DATOS!$S$5,P20=DATOS!$R$6,DATOS!$S$6)</f>
        <v>Fuerte</v>
      </c>
      <c r="R20" s="69">
        <f>_xlfn.IFS(Q20=DATOS!$S$2,DATOS!$T$2,Q20=DATOS!$S$4,DATOS!$T$4,Q20=DATOS!$S$5,DATOS!$T$5,Q20=DATOS!$S$6,DATOS!$T$6)</f>
        <v>100</v>
      </c>
      <c r="S20" s="73">
        <f>AVERAGE(R20:R20)</f>
        <v>100</v>
      </c>
      <c r="T20" s="53" t="str">
        <f>IF(S20&gt;=100,"Fuerte",IF(OR(S20=99,S20&gt;=50),"Moderado","Débil"))</f>
        <v>Fuerte</v>
      </c>
      <c r="U20" s="73" t="s">
        <v>90</v>
      </c>
      <c r="V20" s="73" t="s">
        <v>90</v>
      </c>
      <c r="W20" s="73">
        <f>_xlfn.IFS(AND(T20=DATOS!$S$5,U20=DATOS!$X$2),2,AND(T20=DATOS!$S$5,U20=DATOS!$U$4),0,AND(T20=DATOS!$S$5,U20=DATOS!$U$3),0,AND(T20=DATOS!$S$4,U20=DATOS!$U$2,1),1,AND(T20=DATOS!$S$4,U20=DATOS!$U$4),0,AND(T20=DATOS!$S$4,U20=DATOS!$U$3),0,AND(T20=DATOS!$S$2,U20=DATOS!$U$4),0)</f>
        <v>2</v>
      </c>
      <c r="X20" s="73">
        <f>_xlfn.IFS(AND(T20=DATOS!$S$5,V20=DATOS!$U$2),2,AND(T20=DATOS!$S$5,V20=DATOS!$U$4),0,AND(T20=DATOS!$S$5,V20=DATOS!$U$3),1,AND(T20=DATOS!$S$4,V20=DATOS!$U$2,1),1,AND(T20=DATOS!$S$4,V20=DATOS!$U$4),0,AND(T20=DATOS!$S$4,V20=DATOS!$U$3),0,AND(T20=DATOS!$S$2,V20=DATOS!$U$4),0)</f>
        <v>2</v>
      </c>
      <c r="Y20" s="73">
        <f>L20-W20</f>
        <v>-1</v>
      </c>
      <c r="Z20" s="73">
        <f>M20-X20</f>
        <v>1</v>
      </c>
      <c r="AA20" s="73">
        <f>_xlfn.IFS(AND(Y20=0),1,AND(Y20=1),1,AND(Y20=2),2,AND(Y20=3),3,AND(Y20=4),4,AND(Y20=5),5,AND(Y20=-1),1)</f>
        <v>1</v>
      </c>
      <c r="AB20" s="73">
        <f>_xlfn.IFS(AND(Z20=0),1,AND(Z20=1),1,AND(Z20=2),2,AND(Z20=3),3,AND(Z20=4),4,AND(Z20=5),5,AND(Z20=-1),1)</f>
        <v>1</v>
      </c>
      <c r="AC20" s="74" t="str">
        <f>INDEX(DATOS!$J$4:$N$8,Mapa!AA20:AA20,Mapa!AB20:AB20)</f>
        <v>Baja</v>
      </c>
      <c r="AD20" s="53" t="str">
        <f>_xlfn.IFS(AC20=DATOS!$O$2,DATOS!$P$2,AC20=DATOS!$O$3,DATOS!$P$3,AC20=DATOS!$O$4,DATOS!$P$4,AC20=DATOS!$O$5,DATOS!$P$5)</f>
        <v>Asumir el riesgo</v>
      </c>
      <c r="AE20" s="53" t="s">
        <v>58</v>
      </c>
      <c r="AF20" s="53" t="s">
        <v>317</v>
      </c>
      <c r="AG20" s="53" t="s">
        <v>511</v>
      </c>
      <c r="AH20" s="75">
        <v>45665</v>
      </c>
      <c r="AI20" s="75">
        <v>46022</v>
      </c>
      <c r="AJ20" s="53" t="s">
        <v>0</v>
      </c>
      <c r="AK20" s="53" t="s">
        <v>531</v>
      </c>
      <c r="AL20" s="53" t="s">
        <v>515</v>
      </c>
      <c r="AM20" s="53" t="s">
        <v>318</v>
      </c>
      <c r="AN20" s="53" t="s">
        <v>319</v>
      </c>
      <c r="AO20" s="53" t="s">
        <v>111</v>
      </c>
      <c r="AP20" s="53" t="s">
        <v>111</v>
      </c>
    </row>
    <row r="21" spans="3:42" s="88" customFormat="1" ht="139.5" customHeight="1" x14ac:dyDescent="0.25">
      <c r="C21" s="136">
        <v>5</v>
      </c>
      <c r="D21" s="53" t="s">
        <v>270</v>
      </c>
      <c r="E21" s="127" t="s">
        <v>451</v>
      </c>
      <c r="F21" s="53" t="s">
        <v>16</v>
      </c>
      <c r="G21" s="53" t="s">
        <v>126</v>
      </c>
      <c r="H21" s="127" t="s">
        <v>111</v>
      </c>
      <c r="I21" s="127" t="s">
        <v>111</v>
      </c>
      <c r="J21" s="53" t="s">
        <v>320</v>
      </c>
      <c r="K21" s="127" t="s">
        <v>321</v>
      </c>
      <c r="L21" s="127">
        <v>2</v>
      </c>
      <c r="M21" s="127">
        <v>3</v>
      </c>
      <c r="N21" s="133" t="str">
        <f>INDEX(DATOS!$J$4:$N$8,Mapa!L21:L22,Mapa!M21:M22)</f>
        <v>Moderada</v>
      </c>
      <c r="O21" s="53" t="s">
        <v>532</v>
      </c>
      <c r="P21" s="53" t="s">
        <v>271</v>
      </c>
      <c r="Q21" s="53" t="str">
        <f>_xlfn.IFS(P21=DATOS!$R$2,DATOS!$S$2,P21=DATOS!$R$3,DATOS!$S$3,P21=DATOS!$R$4,DATOS!$S$4,P21=DATOS!$R$5,DATOS!$S$5,P21=DATOS!$R$6,DATOS!$S$6)</f>
        <v>Fuerte</v>
      </c>
      <c r="R21" s="69">
        <f>_xlfn.IFS(Q21=DATOS!$S$2,DATOS!$T$2,Q21=DATOS!$S$4,DATOS!$T$4,Q21=DATOS!$S$5,DATOS!$T$5,Q21=DATOS!$S$6,DATOS!$T$6)</f>
        <v>100</v>
      </c>
      <c r="S21" s="132">
        <f>AVERAGE(R21:R22)</f>
        <v>100</v>
      </c>
      <c r="T21" s="127" t="str">
        <f>IF(S21&gt;=100,"Fuerte",IF(OR(S21=99,S21&gt;=50),"Moderado","Débil"))</f>
        <v>Fuerte</v>
      </c>
      <c r="U21" s="132" t="s">
        <v>90</v>
      </c>
      <c r="V21" s="132" t="s">
        <v>92</v>
      </c>
      <c r="W21" s="132">
        <f>_xlfn.IFS(AND(T21=DATOS!$S$5,U21=DATOS!$X$2),2,AND(T21=DATOS!$S$5,U21=DATOS!$U$4),0,AND(T21=DATOS!$S$5,U21=DATOS!$U$3),0,AND(T21=DATOS!$S$4,U21=DATOS!$U$2,1),1,AND(T21=DATOS!$S$4,U21=DATOS!$U$4),0,AND(T21=DATOS!$S$4,U21=DATOS!$U$3),0,AND(T21=DATOS!$S$2,U21=DATOS!$U$4),0)</f>
        <v>2</v>
      </c>
      <c r="X21" s="132">
        <f>_xlfn.IFS(AND(T21=DATOS!$S$5,V21=DATOS!$U$2),2,AND(T21=DATOS!$S$5,V21=DATOS!$U$4),0,AND(T21=DATOS!$S$5,V21=DATOS!$U$3),1,AND(T21=DATOS!$S$4,V21=DATOS!$U$2,1),1,AND(T21=DATOS!$S$4,V21=DATOS!$U$4),0,AND(T21=DATOS!$S$4,V21=DATOS!$U$3),0,AND(T21=DATOS!$S$2,V21=DATOS!$U$4),0)</f>
        <v>0</v>
      </c>
      <c r="Y21" s="132">
        <f>L21-W21</f>
        <v>0</v>
      </c>
      <c r="Z21" s="132">
        <f>M21-X21</f>
        <v>3</v>
      </c>
      <c r="AA21" s="132">
        <f>_xlfn.IFS(AND(Y21=0),1,AND(Y21=1),1,AND(Y21=2),2,AND(Y21=3),3,AND(Y21=4),4,AND(Y21=5),5,AND(Y21=-1),1)</f>
        <v>1</v>
      </c>
      <c r="AB21" s="132">
        <f>_xlfn.IFS(AND(Z21=0),1,AND(Z21=1),1,AND(Z21=2),2,AND(Z21=3),3,AND(Z21=4),4,AND(Z21=5),5,AND(Z21=-1),1)</f>
        <v>3</v>
      </c>
      <c r="AC21" s="133" t="str">
        <f>INDEX(DATOS!$J$4:$N$8,Mapa!AA21:AA22,Mapa!AB21:AB22)</f>
        <v>Moderada</v>
      </c>
      <c r="AD21" s="127" t="str">
        <f>_xlfn.IFS(AC21=DATOS!$O$2,DATOS!$P$2,AC21=DATOS!$O$3,DATOS!$P$3,AC21=DATOS!$O$4,DATOS!$P$4,AC21=DATOS!$O$5,DATOS!$P$5)</f>
        <v>Asumir o reducir el riesgo</v>
      </c>
      <c r="AE21" s="127" t="s">
        <v>63</v>
      </c>
      <c r="AF21" s="127" t="s">
        <v>738</v>
      </c>
      <c r="AG21" s="127" t="s">
        <v>754</v>
      </c>
      <c r="AH21" s="130">
        <v>45665</v>
      </c>
      <c r="AI21" s="130">
        <v>46022</v>
      </c>
      <c r="AJ21" s="127" t="s">
        <v>0</v>
      </c>
      <c r="AK21" s="127" t="s">
        <v>322</v>
      </c>
      <c r="AL21" s="127" t="s">
        <v>306</v>
      </c>
      <c r="AM21" s="127" t="s">
        <v>323</v>
      </c>
      <c r="AN21" s="127" t="s">
        <v>319</v>
      </c>
      <c r="AO21" s="127" t="s">
        <v>111</v>
      </c>
      <c r="AP21" s="127" t="s">
        <v>111</v>
      </c>
    </row>
    <row r="22" spans="3:42" s="88" customFormat="1" ht="222.75" customHeight="1" x14ac:dyDescent="0.25">
      <c r="C22" s="136"/>
      <c r="D22" s="53" t="s">
        <v>270</v>
      </c>
      <c r="E22" s="127"/>
      <c r="F22" s="53" t="s">
        <v>16</v>
      </c>
      <c r="G22" s="53" t="s">
        <v>126</v>
      </c>
      <c r="H22" s="127"/>
      <c r="I22" s="127"/>
      <c r="J22" s="53" t="s">
        <v>434</v>
      </c>
      <c r="K22" s="127"/>
      <c r="L22" s="127"/>
      <c r="M22" s="127"/>
      <c r="N22" s="133"/>
      <c r="O22" s="53" t="s">
        <v>755</v>
      </c>
      <c r="P22" s="53" t="s">
        <v>271</v>
      </c>
      <c r="Q22" s="53" t="str">
        <f>_xlfn.IFS(P22=DATOS!$R$2,DATOS!$S$2,P22=DATOS!$R$3,DATOS!$S$3,P22=DATOS!$R$4,DATOS!$S$4,P22=DATOS!$R$5,DATOS!$S$5,P22=DATOS!$R$6,DATOS!$S$6)</f>
        <v>Fuerte</v>
      </c>
      <c r="R22" s="69">
        <f>_xlfn.IFS(Q22=DATOS!$S$2,DATOS!$T$2,Q22=DATOS!$S$4,DATOS!$T$4,Q22=DATOS!$S$5,DATOS!$T$5,Q22=DATOS!$S$6,DATOS!$T$6)</f>
        <v>100</v>
      </c>
      <c r="S22" s="127"/>
      <c r="T22" s="127"/>
      <c r="U22" s="132"/>
      <c r="V22" s="132"/>
      <c r="W22" s="127"/>
      <c r="X22" s="127"/>
      <c r="Y22" s="132"/>
      <c r="Z22" s="132"/>
      <c r="AA22" s="127"/>
      <c r="AB22" s="127"/>
      <c r="AC22" s="133"/>
      <c r="AD22" s="127"/>
      <c r="AE22" s="127"/>
      <c r="AF22" s="127"/>
      <c r="AG22" s="127"/>
      <c r="AH22" s="130"/>
      <c r="AI22" s="130"/>
      <c r="AJ22" s="127"/>
      <c r="AK22" s="127"/>
      <c r="AL22" s="127"/>
      <c r="AM22" s="127"/>
      <c r="AN22" s="127"/>
      <c r="AO22" s="127"/>
      <c r="AP22" s="127"/>
    </row>
    <row r="23" spans="3:42" s="88" customFormat="1" ht="79.8" customHeight="1" x14ac:dyDescent="0.25">
      <c r="C23" s="136">
        <v>6</v>
      </c>
      <c r="D23" s="53" t="s">
        <v>270</v>
      </c>
      <c r="E23" s="127" t="s">
        <v>115</v>
      </c>
      <c r="F23" s="53" t="s">
        <v>16</v>
      </c>
      <c r="G23" s="53" t="s">
        <v>126</v>
      </c>
      <c r="H23" s="127" t="s">
        <v>111</v>
      </c>
      <c r="I23" s="127" t="s">
        <v>112</v>
      </c>
      <c r="J23" s="127" t="s">
        <v>482</v>
      </c>
      <c r="K23" s="127" t="s">
        <v>309</v>
      </c>
      <c r="L23" s="127">
        <v>1</v>
      </c>
      <c r="M23" s="127">
        <v>3</v>
      </c>
      <c r="N23" s="133" t="str">
        <f>INDEX(DATOS!$J$4:$N$8,Mapa!L23:L24,Mapa!M23:M24)</f>
        <v>Moderada</v>
      </c>
      <c r="O23" s="53" t="s">
        <v>756</v>
      </c>
      <c r="P23" s="53" t="s">
        <v>271</v>
      </c>
      <c r="Q23" s="53" t="str">
        <f>_xlfn.IFS(P23=DATOS!$R$2,DATOS!$S$2,P23=DATOS!$R$3,DATOS!$S$3,P23=DATOS!$R$4,DATOS!$S$4,P23=DATOS!$R$5,DATOS!$S$5,P23=DATOS!$R$6,DATOS!$S$6)</f>
        <v>Fuerte</v>
      </c>
      <c r="R23" s="69">
        <f>_xlfn.IFS(Q23=DATOS!$S$2,DATOS!$T$2,Q23=DATOS!$S$4,DATOS!$T$4,Q23=DATOS!$S$5,DATOS!$T$5,Q23=DATOS!$S$6,DATOS!$T$6)</f>
        <v>100</v>
      </c>
      <c r="S23" s="132">
        <f>AVERAGE(R23:R24)</f>
        <v>100</v>
      </c>
      <c r="T23" s="127" t="str">
        <f>IF(S23&gt;=100,"Fuerte",IF(OR(S23=99,S23&gt;=50),"Moderado","Débil"))</f>
        <v>Fuerte</v>
      </c>
      <c r="U23" s="132" t="s">
        <v>90</v>
      </c>
      <c r="V23" s="132" t="s">
        <v>90</v>
      </c>
      <c r="W23" s="132">
        <f>_xlfn.IFS(AND(T23=DATOS!$S$5,U23=DATOS!$X$2),2,AND(T23=DATOS!$S$5,U23=DATOS!$U$4),0,AND(T23=DATOS!$S$5,U23=DATOS!$U$3),0,AND(T23=DATOS!$S$4,U23=DATOS!$U$2,1),1,AND(T23=DATOS!$S$4,U23=DATOS!$U$4),0,AND(T23=DATOS!$S$4,U23=DATOS!$U$3),0,AND(T23=DATOS!$S$2,U23=DATOS!$U$4),0)</f>
        <v>2</v>
      </c>
      <c r="X23" s="132">
        <f>_xlfn.IFS(AND(T23=DATOS!$S$5,V23=DATOS!$U$2),2,AND(T23=DATOS!$S$5,V23=DATOS!$U$4),0,AND(T23=DATOS!$S$5,V23=DATOS!$U$3),1,AND(T23=DATOS!$S$4,V23=DATOS!$U$2,1),1,AND(T23=DATOS!$S$4,V23=DATOS!$U$4),0,AND(T23=DATOS!$S$4,V23=DATOS!$U$3),0,AND(T23=DATOS!$S$2,V23=DATOS!$U$4),0)</f>
        <v>2</v>
      </c>
      <c r="Y23" s="132">
        <f>L23-W23</f>
        <v>-1</v>
      </c>
      <c r="Z23" s="132">
        <f>M23-X23</f>
        <v>1</v>
      </c>
      <c r="AA23" s="132">
        <f>_xlfn.IFS(AND(Y23=0),1,AND(Y23=1),1,AND(Y23=2),2,AND(Y23=3),3,AND(Y23=4),4,AND(Y23=5),5,AND(Y23=-1),1)</f>
        <v>1</v>
      </c>
      <c r="AB23" s="132">
        <f>_xlfn.IFS(AND(Z23=0),1,AND(Z23=1),1,AND(Z23=2),2,AND(Z23=3),3,AND(Z23=4),4,AND(Z23=5),5,AND(Z23=-1),1)</f>
        <v>1</v>
      </c>
      <c r="AC23" s="133" t="str">
        <f>INDEX(DATOS!$J$4:$N$8,Mapa!AA23:AA24,Mapa!AB23:AB24)</f>
        <v>Baja</v>
      </c>
      <c r="AD23" s="127" t="str">
        <f>_xlfn.IFS(AC23=DATOS!$O$2,DATOS!$P$2,AC23=DATOS!$O$3,DATOS!$P$3,AC23=DATOS!$O$4,DATOS!$P$4,AC23=DATOS!$O$5,DATOS!$P$5)</f>
        <v>Asumir el riesgo</v>
      </c>
      <c r="AE23" s="127" t="s">
        <v>63</v>
      </c>
      <c r="AF23" s="127" t="s">
        <v>533</v>
      </c>
      <c r="AG23" s="127" t="s">
        <v>310</v>
      </c>
      <c r="AH23" s="130">
        <v>45665</v>
      </c>
      <c r="AI23" s="130">
        <v>46022</v>
      </c>
      <c r="AJ23" s="127" t="s">
        <v>78</v>
      </c>
      <c r="AK23" s="127" t="s">
        <v>757</v>
      </c>
      <c r="AL23" s="127" t="s">
        <v>306</v>
      </c>
      <c r="AM23" s="127" t="s">
        <v>128</v>
      </c>
      <c r="AN23" s="127" t="s">
        <v>108</v>
      </c>
      <c r="AO23" s="127" t="s">
        <v>111</v>
      </c>
      <c r="AP23" s="127" t="s">
        <v>111</v>
      </c>
    </row>
    <row r="24" spans="3:42" s="88" customFormat="1" ht="176.25" customHeight="1" x14ac:dyDescent="0.25">
      <c r="C24" s="136"/>
      <c r="D24" s="53" t="s">
        <v>25</v>
      </c>
      <c r="E24" s="127"/>
      <c r="F24" s="53" t="s">
        <v>16</v>
      </c>
      <c r="G24" s="53" t="s">
        <v>126</v>
      </c>
      <c r="H24" s="127"/>
      <c r="I24" s="127"/>
      <c r="J24" s="127"/>
      <c r="K24" s="127"/>
      <c r="L24" s="127"/>
      <c r="M24" s="127"/>
      <c r="N24" s="133"/>
      <c r="O24" s="53" t="s">
        <v>758</v>
      </c>
      <c r="P24" s="53" t="s">
        <v>271</v>
      </c>
      <c r="Q24" s="53" t="str">
        <f>_xlfn.IFS(P24=DATOS!$R$2,DATOS!$S$2,P24=DATOS!$R$3,DATOS!$S$3,P24=DATOS!$R$4,DATOS!$S$4,P24=DATOS!$R$5,DATOS!$S$5,P24=DATOS!$R$6,DATOS!$S$6)</f>
        <v>Fuerte</v>
      </c>
      <c r="R24" s="69">
        <f>_xlfn.IFS(Q24=DATOS!$S$2,DATOS!$T$2,Q24=DATOS!$S$4,DATOS!$T$4,Q24=DATOS!$S$5,DATOS!$T$5,Q24=DATOS!$S$6,DATOS!$T$6)</f>
        <v>100</v>
      </c>
      <c r="S24" s="127"/>
      <c r="T24" s="127"/>
      <c r="U24" s="132"/>
      <c r="V24" s="132"/>
      <c r="W24" s="127"/>
      <c r="X24" s="127"/>
      <c r="Y24" s="132"/>
      <c r="Z24" s="132"/>
      <c r="AA24" s="127"/>
      <c r="AB24" s="127"/>
      <c r="AC24" s="133"/>
      <c r="AD24" s="127"/>
      <c r="AE24" s="127"/>
      <c r="AF24" s="127"/>
      <c r="AG24" s="127"/>
      <c r="AH24" s="130"/>
      <c r="AI24" s="130"/>
      <c r="AJ24" s="127"/>
      <c r="AK24" s="127"/>
      <c r="AL24" s="127"/>
      <c r="AM24" s="127"/>
      <c r="AN24" s="127"/>
      <c r="AO24" s="127"/>
      <c r="AP24" s="127"/>
    </row>
    <row r="25" spans="3:42" s="88" customFormat="1" ht="156" customHeight="1" x14ac:dyDescent="0.25">
      <c r="C25" s="136">
        <v>7</v>
      </c>
      <c r="D25" s="53" t="s">
        <v>270</v>
      </c>
      <c r="E25" s="127" t="s">
        <v>848</v>
      </c>
      <c r="F25" s="53" t="s">
        <v>16</v>
      </c>
      <c r="G25" s="53" t="s">
        <v>126</v>
      </c>
      <c r="H25" s="127" t="s">
        <v>111</v>
      </c>
      <c r="I25" s="127" t="s">
        <v>112</v>
      </c>
      <c r="J25" s="53" t="s">
        <v>759</v>
      </c>
      <c r="K25" s="127" t="s">
        <v>311</v>
      </c>
      <c r="L25" s="127">
        <v>1</v>
      </c>
      <c r="M25" s="127">
        <v>3</v>
      </c>
      <c r="N25" s="133" t="str">
        <f>INDEX(DATOS!$J$4:$N$8,Mapa!L25:L26,Mapa!M25:M26)</f>
        <v>Moderada</v>
      </c>
      <c r="O25" s="53" t="s">
        <v>760</v>
      </c>
      <c r="P25" s="53" t="s">
        <v>271</v>
      </c>
      <c r="Q25" s="53" t="str">
        <f>_xlfn.IFS(P25=DATOS!$R$2,DATOS!$S$2,P25=DATOS!$R$3,DATOS!$S$3,P25=DATOS!$R$4,DATOS!$S$4,P25=DATOS!$R$5,DATOS!$S$5,P25=DATOS!$R$6,DATOS!$S$6)</f>
        <v>Fuerte</v>
      </c>
      <c r="R25" s="69">
        <f>_xlfn.IFS(Q25=DATOS!$S$2,DATOS!$T$2,Q25=DATOS!$S$4,DATOS!$T$4,Q25=DATOS!$S$5,DATOS!$T$5,Q25=DATOS!$S$6,DATOS!$T$6)</f>
        <v>100</v>
      </c>
      <c r="S25" s="132">
        <f>AVERAGE(R25:R26)</f>
        <v>100</v>
      </c>
      <c r="T25" s="127" t="str">
        <f>IF(S25&gt;=100,"Fuerte",IF(OR(S25=99,S25&gt;=50),"Moderado","Débil"))</f>
        <v>Fuerte</v>
      </c>
      <c r="U25" s="132" t="s">
        <v>90</v>
      </c>
      <c r="V25" s="132" t="s">
        <v>90</v>
      </c>
      <c r="W25" s="132">
        <f>_xlfn.IFS(AND(T25=DATOS!$S$5,U25=DATOS!$X$2),2,AND(T25=DATOS!$S$5,U25=DATOS!$U$4),0,AND(T25=DATOS!$S$5,U25=DATOS!$U$3),0,AND(T25=DATOS!$S$4,U25=DATOS!$U$2,1),1,AND(T25=DATOS!$S$4,U25=DATOS!$U$4),0,AND(T25=DATOS!$S$4,U25=DATOS!$U$3),0,AND(T25=DATOS!$S$2,U25=DATOS!$U$4),0)</f>
        <v>2</v>
      </c>
      <c r="X25" s="132">
        <f>_xlfn.IFS(AND(T25=DATOS!$S$5,V25=DATOS!$U$2),2,AND(T25=DATOS!$S$5,V25=DATOS!$U$4),0,AND(T25=DATOS!$S$5,V25=DATOS!$U$3),1,AND(T25=DATOS!$S$4,V25=DATOS!$U$2,1),1,AND(T25=DATOS!$S$4,V25=DATOS!$U$4),0,AND(T25=DATOS!$S$4,V25=DATOS!$U$3),0,AND(T25=DATOS!$S$2,V25=DATOS!$U$4),0)</f>
        <v>2</v>
      </c>
      <c r="Y25" s="132">
        <f>L25-W25</f>
        <v>-1</v>
      </c>
      <c r="Z25" s="132">
        <f>M25-X25</f>
        <v>1</v>
      </c>
      <c r="AA25" s="132">
        <f>_xlfn.IFS(AND(Y25=0),1,AND(Y25=1),1,AND(Y25=2),2,AND(Y25=3),3,AND(Y25=4),4,AND(Y25=5),5,AND(Y25=-1),1)</f>
        <v>1</v>
      </c>
      <c r="AB25" s="132">
        <f>_xlfn.IFS(AND(Z25=0),1,AND(Z25=1),1,AND(Z25=2),2,AND(Z25=3),3,AND(Z25=4),4,AND(Z25=5),5,AND(Z25=-1),1)</f>
        <v>1</v>
      </c>
      <c r="AC25" s="133" t="str">
        <f>INDEX(DATOS!$J$4:$N$8,Mapa!AA25:AA26,Mapa!AB25:AB26)</f>
        <v>Baja</v>
      </c>
      <c r="AD25" s="127" t="str">
        <f>_xlfn.IFS(AC25=DATOS!$O$2,DATOS!$P$2,AC25=DATOS!$O$3,DATOS!$P$3,AC25=DATOS!$O$4,DATOS!$P$4,AC25=DATOS!$O$5,DATOS!$P$5)</f>
        <v>Asumir el riesgo</v>
      </c>
      <c r="AE25" s="127" t="s">
        <v>58</v>
      </c>
      <c r="AF25" s="127" t="s">
        <v>452</v>
      </c>
      <c r="AG25" s="127" t="s">
        <v>761</v>
      </c>
      <c r="AH25" s="130">
        <v>45665</v>
      </c>
      <c r="AI25" s="130">
        <v>46022</v>
      </c>
      <c r="AJ25" s="127" t="s">
        <v>83</v>
      </c>
      <c r="AK25" s="127" t="s">
        <v>762</v>
      </c>
      <c r="AL25" s="127" t="s">
        <v>534</v>
      </c>
      <c r="AM25" s="127" t="s">
        <v>313</v>
      </c>
      <c r="AN25" s="127" t="s">
        <v>108</v>
      </c>
      <c r="AO25" s="127" t="s">
        <v>111</v>
      </c>
      <c r="AP25" s="127" t="s">
        <v>111</v>
      </c>
    </row>
    <row r="26" spans="3:42" s="88" customFormat="1" ht="158.55000000000001" customHeight="1" x14ac:dyDescent="0.25">
      <c r="C26" s="136"/>
      <c r="D26" s="53" t="s">
        <v>270</v>
      </c>
      <c r="E26" s="127"/>
      <c r="F26" s="53" t="s">
        <v>16</v>
      </c>
      <c r="G26" s="53" t="s">
        <v>126</v>
      </c>
      <c r="H26" s="127"/>
      <c r="I26" s="127"/>
      <c r="J26" s="53" t="s">
        <v>763</v>
      </c>
      <c r="K26" s="127"/>
      <c r="L26" s="127"/>
      <c r="M26" s="127"/>
      <c r="N26" s="133"/>
      <c r="O26" s="53" t="s">
        <v>764</v>
      </c>
      <c r="P26" s="53" t="s">
        <v>271</v>
      </c>
      <c r="Q26" s="53" t="str">
        <f>_xlfn.IFS(P26=DATOS!$R$2,DATOS!$S$2,P26=DATOS!$R$3,DATOS!$S$3,P26=DATOS!$R$4,DATOS!$S$4,P26=DATOS!$R$5,DATOS!$S$5,P26=DATOS!$R$6,DATOS!$S$6)</f>
        <v>Fuerte</v>
      </c>
      <c r="R26" s="69">
        <f>_xlfn.IFS(Q26=DATOS!$S$2,DATOS!$T$2,Q26=DATOS!$S$4,DATOS!$T$4,Q26=DATOS!$S$5,DATOS!$T$5,Q26=DATOS!$S$6,DATOS!$T$6)</f>
        <v>100</v>
      </c>
      <c r="S26" s="127"/>
      <c r="T26" s="127"/>
      <c r="U26" s="132"/>
      <c r="V26" s="132"/>
      <c r="W26" s="127"/>
      <c r="X26" s="127"/>
      <c r="Y26" s="132"/>
      <c r="Z26" s="132"/>
      <c r="AA26" s="127"/>
      <c r="AB26" s="127"/>
      <c r="AC26" s="133"/>
      <c r="AD26" s="127"/>
      <c r="AE26" s="127"/>
      <c r="AF26" s="127"/>
      <c r="AG26" s="127"/>
      <c r="AH26" s="130"/>
      <c r="AI26" s="130"/>
      <c r="AJ26" s="127"/>
      <c r="AK26" s="127"/>
      <c r="AL26" s="127"/>
      <c r="AM26" s="127"/>
      <c r="AN26" s="127"/>
      <c r="AO26" s="127"/>
      <c r="AP26" s="127"/>
    </row>
    <row r="27" spans="3:42" s="88" customFormat="1" ht="102" customHeight="1" x14ac:dyDescent="0.25">
      <c r="C27" s="136">
        <v>8</v>
      </c>
      <c r="D27" s="53" t="s">
        <v>299</v>
      </c>
      <c r="E27" s="127" t="s">
        <v>403</v>
      </c>
      <c r="F27" s="53" t="s">
        <v>16</v>
      </c>
      <c r="G27" s="53" t="s">
        <v>126</v>
      </c>
      <c r="H27" s="127" t="s">
        <v>111</v>
      </c>
      <c r="I27" s="127" t="s">
        <v>112</v>
      </c>
      <c r="J27" s="53" t="s">
        <v>369</v>
      </c>
      <c r="K27" s="68" t="s">
        <v>404</v>
      </c>
      <c r="L27" s="127">
        <v>2</v>
      </c>
      <c r="M27" s="127">
        <v>3</v>
      </c>
      <c r="N27" s="133" t="str">
        <f>INDEX(DATOS!$J$4:$N$8,Mapa!L27:L30,Mapa!M27:M30)</f>
        <v>Moderada</v>
      </c>
      <c r="O27" s="68" t="s">
        <v>405</v>
      </c>
      <c r="P27" s="53" t="s">
        <v>271</v>
      </c>
      <c r="Q27" s="53" t="str">
        <f>_xlfn.IFS(P27=DATOS!$R$2,DATOS!$S$2,P27=DATOS!$R$3,DATOS!$S$3,P27=DATOS!$R$4,DATOS!$S$4,P27=DATOS!$R$5,DATOS!$S$5,P27=DATOS!$R$6,DATOS!$S$6)</f>
        <v>Fuerte</v>
      </c>
      <c r="R27" s="69">
        <f>_xlfn.IFS(Q27=DATOS!$S$2,DATOS!$T$2,Q27=DATOS!$S$4,DATOS!$T$4,Q27=DATOS!$S$5,DATOS!$T$5,Q27=DATOS!$S$6,DATOS!$T$6)</f>
        <v>100</v>
      </c>
      <c r="S27" s="132">
        <f>AVERAGE(R27:R30)</f>
        <v>100</v>
      </c>
      <c r="T27" s="127" t="str">
        <f>IF(S27&gt;=100,"Fuerte",IF(OR(S27=99,S27&gt;=50),"Moderado","Débil"))</f>
        <v>Fuerte</v>
      </c>
      <c r="U27" s="132" t="s">
        <v>90</v>
      </c>
      <c r="V27" s="132" t="s">
        <v>92</v>
      </c>
      <c r="W27" s="132">
        <f>_xlfn.IFS(AND(T27=DATOS!$S$5,U27=DATOS!$X$2),2,AND(T27=DATOS!$S$5,U27=DATOS!$U$4),0,AND(T27=DATOS!$S$5,U27=DATOS!$U$3),0,AND(T27=DATOS!$S$4,U27=DATOS!$U$2,1),1,AND(T27=DATOS!$S$4,U27=DATOS!$U$4),0,AND(T27=DATOS!$S$4,U27=DATOS!$U$3),0,AND(T27=DATOS!$S$2,U27=DATOS!$U$4),0)</f>
        <v>2</v>
      </c>
      <c r="X27" s="132">
        <f>_xlfn.IFS(AND(T27=DATOS!$S$5,V27=DATOS!$U$2),2,AND(T27=DATOS!$S$5,V27=DATOS!$U$4),0,AND(T27=DATOS!$S$5,V27=DATOS!$U$3),1,AND(T27=DATOS!$S$4,V27=DATOS!$U$2,1),1,AND(T27=DATOS!$S$4,V27=DATOS!$U$4),0,AND(T27=DATOS!$S$4,V27=DATOS!$U$3),0,AND(T27=DATOS!$S$2,V27=DATOS!$U$4),0)</f>
        <v>0</v>
      </c>
      <c r="Y27" s="132">
        <f>L27-W27</f>
        <v>0</v>
      </c>
      <c r="Z27" s="132">
        <f>M27-X27</f>
        <v>3</v>
      </c>
      <c r="AA27" s="132">
        <f>_xlfn.IFS(AND(Y27=0),1,AND(Y27=1),1,AND(Y27=2),2,AND(Y27=3),3,AND(Y27=4),4,AND(Y27=5),5,AND(Y27=-1),1)</f>
        <v>1</v>
      </c>
      <c r="AB27" s="132">
        <f>_xlfn.IFS(AND(Z27=0),1,AND(Z27=1),1,AND(Z27=2),2,AND(Z27=3),3,AND(Z27=4),4,AND(Z27=5),5,AND(Z27=-1),1)</f>
        <v>3</v>
      </c>
      <c r="AC27" s="133" t="str">
        <f>INDEX(DATOS!$J$4:$N$8,Mapa!AA27:AA30,Mapa!AB27:AB30)</f>
        <v>Moderada</v>
      </c>
      <c r="AD27" s="127" t="str">
        <f>_xlfn.IFS(AC27=DATOS!$O$2,DATOS!$P$2,AC27=DATOS!$O$3,DATOS!$P$3,AC27=DATOS!$O$4,DATOS!$P$4,AC27=DATOS!$O$5,DATOS!$P$5)</f>
        <v>Asumir o reducir el riesgo</v>
      </c>
      <c r="AE27" s="127" t="s">
        <v>63</v>
      </c>
      <c r="AF27" s="127" t="s">
        <v>454</v>
      </c>
      <c r="AG27" s="127" t="s">
        <v>324</v>
      </c>
      <c r="AH27" s="130">
        <v>45665</v>
      </c>
      <c r="AI27" s="130">
        <v>46022</v>
      </c>
      <c r="AJ27" s="127" t="s">
        <v>81</v>
      </c>
      <c r="AK27" s="127" t="s">
        <v>325</v>
      </c>
      <c r="AL27" s="127" t="s">
        <v>535</v>
      </c>
      <c r="AM27" s="127" t="s">
        <v>132</v>
      </c>
      <c r="AN27" s="127" t="s">
        <v>108</v>
      </c>
      <c r="AO27" s="127" t="s">
        <v>111</v>
      </c>
      <c r="AP27" s="127" t="s">
        <v>111</v>
      </c>
    </row>
    <row r="28" spans="3:42" s="88" customFormat="1" ht="72" customHeight="1" x14ac:dyDescent="0.25">
      <c r="C28" s="136"/>
      <c r="D28" s="53" t="s">
        <v>299</v>
      </c>
      <c r="E28" s="127"/>
      <c r="F28" s="53" t="s">
        <v>16</v>
      </c>
      <c r="G28" s="53" t="s">
        <v>126</v>
      </c>
      <c r="H28" s="127"/>
      <c r="I28" s="127"/>
      <c r="J28" s="53" t="s">
        <v>371</v>
      </c>
      <c r="K28" s="68" t="s">
        <v>370</v>
      </c>
      <c r="L28" s="127"/>
      <c r="M28" s="127"/>
      <c r="N28" s="133"/>
      <c r="O28" s="68" t="s">
        <v>765</v>
      </c>
      <c r="P28" s="53" t="s">
        <v>271</v>
      </c>
      <c r="Q28" s="53" t="str">
        <f>_xlfn.IFS(P28=DATOS!$R$2,DATOS!$S$2,P28=DATOS!$R$3,DATOS!$S$3,P28=DATOS!$R$4,DATOS!$S$4,P28=DATOS!$R$5,DATOS!$S$5,P28=DATOS!$R$6,DATOS!$S$6)</f>
        <v>Fuerte</v>
      </c>
      <c r="R28" s="69">
        <f>_xlfn.IFS(Q28=DATOS!$S$2,DATOS!$T$2,Q28=DATOS!$S$4,DATOS!$T$4,Q28=DATOS!$S$5,DATOS!$T$5,Q28=DATOS!$S$6,DATOS!$T$6)</f>
        <v>100</v>
      </c>
      <c r="S28" s="132"/>
      <c r="T28" s="127"/>
      <c r="U28" s="132"/>
      <c r="V28" s="132"/>
      <c r="W28" s="127"/>
      <c r="X28" s="127"/>
      <c r="Y28" s="132"/>
      <c r="Z28" s="132"/>
      <c r="AA28" s="127"/>
      <c r="AB28" s="127"/>
      <c r="AC28" s="133"/>
      <c r="AD28" s="127"/>
      <c r="AE28" s="127"/>
      <c r="AF28" s="127"/>
      <c r="AG28" s="127"/>
      <c r="AH28" s="130"/>
      <c r="AI28" s="130"/>
      <c r="AJ28" s="127"/>
      <c r="AK28" s="127"/>
      <c r="AL28" s="127"/>
      <c r="AM28" s="127"/>
      <c r="AN28" s="127"/>
      <c r="AO28" s="127"/>
      <c r="AP28" s="127"/>
    </row>
    <row r="29" spans="3:42" s="88" customFormat="1" ht="69" customHeight="1" x14ac:dyDescent="0.25">
      <c r="C29" s="136"/>
      <c r="D29" s="53" t="s">
        <v>299</v>
      </c>
      <c r="E29" s="127"/>
      <c r="F29" s="53" t="s">
        <v>16</v>
      </c>
      <c r="G29" s="53" t="s">
        <v>126</v>
      </c>
      <c r="H29" s="127"/>
      <c r="I29" s="127"/>
      <c r="J29" s="53" t="s">
        <v>130</v>
      </c>
      <c r="K29" s="68" t="s">
        <v>131</v>
      </c>
      <c r="L29" s="127"/>
      <c r="M29" s="127"/>
      <c r="N29" s="133"/>
      <c r="O29" s="68" t="s">
        <v>368</v>
      </c>
      <c r="P29" s="53" t="s">
        <v>271</v>
      </c>
      <c r="Q29" s="53" t="str">
        <f>_xlfn.IFS(P29=DATOS!$R$2,DATOS!$S$2,P29=DATOS!$R$3,DATOS!$S$3,P29=DATOS!$R$4,DATOS!$S$4,P29=DATOS!$R$5,DATOS!$S$5,P29=DATOS!$R$6,DATOS!$S$6)</f>
        <v>Fuerte</v>
      </c>
      <c r="R29" s="69">
        <f>_xlfn.IFS(Q29=DATOS!$S$2,DATOS!$T$2,Q29=DATOS!$S$4,DATOS!$T$4,Q29=DATOS!$S$5,DATOS!$T$5,Q29=DATOS!$S$6,DATOS!$T$6)</f>
        <v>100</v>
      </c>
      <c r="S29" s="132"/>
      <c r="T29" s="127"/>
      <c r="U29" s="132"/>
      <c r="V29" s="132"/>
      <c r="W29" s="127"/>
      <c r="X29" s="127"/>
      <c r="Y29" s="132"/>
      <c r="Z29" s="132"/>
      <c r="AA29" s="127"/>
      <c r="AB29" s="127"/>
      <c r="AC29" s="133"/>
      <c r="AD29" s="127"/>
      <c r="AE29" s="127"/>
      <c r="AF29" s="127"/>
      <c r="AG29" s="127"/>
      <c r="AH29" s="130"/>
      <c r="AI29" s="130"/>
      <c r="AJ29" s="127"/>
      <c r="AK29" s="127"/>
      <c r="AL29" s="127"/>
      <c r="AM29" s="127"/>
      <c r="AN29" s="127"/>
      <c r="AO29" s="127"/>
      <c r="AP29" s="127"/>
    </row>
    <row r="30" spans="3:42" s="88" customFormat="1" ht="97.5" customHeight="1" x14ac:dyDescent="0.25">
      <c r="C30" s="136"/>
      <c r="D30" s="53" t="s">
        <v>299</v>
      </c>
      <c r="E30" s="127"/>
      <c r="F30" s="53" t="s">
        <v>16</v>
      </c>
      <c r="G30" s="53" t="s">
        <v>126</v>
      </c>
      <c r="H30" s="127"/>
      <c r="I30" s="127"/>
      <c r="J30" s="53" t="s">
        <v>373</v>
      </c>
      <c r="K30" s="68" t="s">
        <v>372</v>
      </c>
      <c r="L30" s="127"/>
      <c r="M30" s="127"/>
      <c r="N30" s="133"/>
      <c r="O30" s="68" t="s">
        <v>374</v>
      </c>
      <c r="P30" s="53" t="s">
        <v>271</v>
      </c>
      <c r="Q30" s="53" t="str">
        <f>_xlfn.IFS(P30=DATOS!$R$2,DATOS!$S$2,P30=DATOS!$R$3,DATOS!$S$3,P30=DATOS!$R$4,DATOS!$S$4,P30=DATOS!$R$5,DATOS!$S$5,P30=DATOS!$R$6,DATOS!$S$6)</f>
        <v>Fuerte</v>
      </c>
      <c r="R30" s="69">
        <f>_xlfn.IFS(Q30=DATOS!$S$2,DATOS!$T$2,Q30=DATOS!$S$4,DATOS!$T$4,Q30=DATOS!$S$5,DATOS!$T$5,Q30=DATOS!$S$6,DATOS!$T$6)</f>
        <v>100</v>
      </c>
      <c r="S30" s="127"/>
      <c r="T30" s="127"/>
      <c r="U30" s="132"/>
      <c r="V30" s="132"/>
      <c r="W30" s="127"/>
      <c r="X30" s="127"/>
      <c r="Y30" s="132"/>
      <c r="Z30" s="132"/>
      <c r="AA30" s="127"/>
      <c r="AB30" s="127"/>
      <c r="AC30" s="133"/>
      <c r="AD30" s="127"/>
      <c r="AE30" s="127"/>
      <c r="AF30" s="127"/>
      <c r="AG30" s="127"/>
      <c r="AH30" s="130"/>
      <c r="AI30" s="130"/>
      <c r="AJ30" s="127"/>
      <c r="AK30" s="127"/>
      <c r="AL30" s="127"/>
      <c r="AM30" s="127"/>
      <c r="AN30" s="127"/>
      <c r="AO30" s="127"/>
      <c r="AP30" s="127"/>
    </row>
    <row r="31" spans="3:42" s="88" customFormat="1" ht="409.05" customHeight="1" x14ac:dyDescent="0.25">
      <c r="C31" s="136">
        <v>9</v>
      </c>
      <c r="D31" s="53" t="s">
        <v>163</v>
      </c>
      <c r="E31" s="127" t="s">
        <v>133</v>
      </c>
      <c r="F31" s="53" t="s">
        <v>16</v>
      </c>
      <c r="G31" s="53" t="s">
        <v>28</v>
      </c>
      <c r="H31" s="127" t="s">
        <v>111</v>
      </c>
      <c r="I31" s="127" t="s">
        <v>112</v>
      </c>
      <c r="J31" s="68" t="s">
        <v>766</v>
      </c>
      <c r="K31" s="127" t="s">
        <v>134</v>
      </c>
      <c r="L31" s="127">
        <v>3</v>
      </c>
      <c r="M31" s="127">
        <v>3</v>
      </c>
      <c r="N31" s="133" t="str">
        <f>INDEX(DATOS!$J$4:$N$8,Mapa!L31:L33,Mapa!M31:M33)</f>
        <v>Alta</v>
      </c>
      <c r="O31" s="53" t="s">
        <v>536</v>
      </c>
      <c r="P31" s="53" t="s">
        <v>271</v>
      </c>
      <c r="Q31" s="53" t="str">
        <f>_xlfn.IFS(P31=DATOS!$R$2,DATOS!$S$2,P31=DATOS!$R$3,DATOS!$S$3,P31=DATOS!$R$4,DATOS!$S$4,P31=DATOS!$R$5,DATOS!$S$5,P31=DATOS!$R$6,DATOS!$S$6)</f>
        <v>Fuerte</v>
      </c>
      <c r="R31" s="69">
        <f>_xlfn.IFS(Q31=DATOS!$S$2,DATOS!$T$2,Q31=DATOS!$S$4,DATOS!$T$4,Q31=DATOS!$S$5,DATOS!$T$5,Q31=DATOS!$S$6,DATOS!$T$6)</f>
        <v>100</v>
      </c>
      <c r="S31" s="132">
        <f>AVERAGE(R31:R33)</f>
        <v>100</v>
      </c>
      <c r="T31" s="127" t="str">
        <f>IF(S31&gt;=100,"Fuerte",IF(OR(S31=99,S31&gt;=50),"Moderado","Débil"))</f>
        <v>Fuerte</v>
      </c>
      <c r="U31" s="132" t="s">
        <v>90</v>
      </c>
      <c r="V31" s="132" t="s">
        <v>92</v>
      </c>
      <c r="W31" s="132">
        <f>_xlfn.IFS(AND(T31=DATOS!$S$5,U31=DATOS!$X$2),2,AND(T31=DATOS!$S$5,U31=DATOS!$U$4),0,AND(T31=DATOS!$S$5,U31=DATOS!$U$3),0,AND(T31=DATOS!$S$4,U31=DATOS!$U$2,1),1,AND(T31=DATOS!$S$4,U31=DATOS!$U$4),0,AND(T31=DATOS!$S$4,U31=DATOS!$U$3),0,AND(T31=DATOS!$S$2,U31=DATOS!$U$4),0)</f>
        <v>2</v>
      </c>
      <c r="X31" s="132">
        <f>_xlfn.IFS(AND(T31=DATOS!$S$5,V31=DATOS!$U$2),2,AND(T31=DATOS!$S$5,V31=DATOS!$U$4),0,AND(T31=DATOS!$S$5,V31=DATOS!$U$3),1,AND(T31=DATOS!$S$4,V31=DATOS!$U$2,1),1,AND(T31=DATOS!$S$4,V31=DATOS!$U$4),0,AND(T31=DATOS!$S$4,V31=DATOS!$U$3),0,AND(T31=DATOS!$S$2,V31=DATOS!$U$4),0)</f>
        <v>0</v>
      </c>
      <c r="Y31" s="132">
        <f>L31-W31</f>
        <v>1</v>
      </c>
      <c r="Z31" s="132">
        <f>M31-X31</f>
        <v>3</v>
      </c>
      <c r="AA31" s="132">
        <f>_xlfn.IFS(AND(Y31=0),1,AND(Y31=1),1,AND(Y31=2),2,AND(Y31=3),3,AND(Y31=4),4,AND(Y31=5),5,AND(Y31=-1),1)</f>
        <v>1</v>
      </c>
      <c r="AB31" s="132">
        <f>_xlfn.IFS(AND(Z31=0),1,AND(Z31=1),1,AND(Z31=2),2,AND(Z31=3),3,AND(Z31=4),4,AND(Z31=5),5,AND(Z31=-1),1)</f>
        <v>3</v>
      </c>
      <c r="AC31" s="133" t="str">
        <f>INDEX(DATOS!$J$4:$N$8,Mapa!AA31:AA33,Mapa!AB31:AB33)</f>
        <v>Moderada</v>
      </c>
      <c r="AD31" s="127" t="str">
        <f>_xlfn.IFS(AC31=DATOS!$O$2,DATOS!$P$2,AC31=DATOS!$O$3,DATOS!$P$3,AC31=DATOS!$O$4,DATOS!$P$4,AC31=DATOS!$O$5,DATOS!$P$5)</f>
        <v>Asumir o reducir el riesgo</v>
      </c>
      <c r="AE31" s="127" t="s">
        <v>63</v>
      </c>
      <c r="AF31" s="127" t="s">
        <v>767</v>
      </c>
      <c r="AG31" s="127" t="s">
        <v>327</v>
      </c>
      <c r="AH31" s="130">
        <v>45665</v>
      </c>
      <c r="AI31" s="130">
        <v>46022</v>
      </c>
      <c r="AJ31" s="127" t="s">
        <v>0</v>
      </c>
      <c r="AK31" s="127" t="s">
        <v>768</v>
      </c>
      <c r="AL31" s="127" t="s">
        <v>534</v>
      </c>
      <c r="AM31" s="127" t="s">
        <v>135</v>
      </c>
      <c r="AN31" s="127" t="s">
        <v>107</v>
      </c>
      <c r="AO31" s="127" t="s">
        <v>769</v>
      </c>
      <c r="AP31" s="127" t="s">
        <v>704</v>
      </c>
    </row>
    <row r="32" spans="3:42" s="88" customFormat="1" ht="66" customHeight="1" x14ac:dyDescent="0.25">
      <c r="C32" s="136"/>
      <c r="D32" s="53" t="s">
        <v>163</v>
      </c>
      <c r="E32" s="127"/>
      <c r="F32" s="53" t="s">
        <v>16</v>
      </c>
      <c r="G32" s="53" t="s">
        <v>28</v>
      </c>
      <c r="H32" s="127"/>
      <c r="I32" s="127"/>
      <c r="J32" s="141" t="s">
        <v>770</v>
      </c>
      <c r="K32" s="127"/>
      <c r="L32" s="127"/>
      <c r="M32" s="127"/>
      <c r="N32" s="133"/>
      <c r="O32" s="53" t="s">
        <v>771</v>
      </c>
      <c r="P32" s="53" t="s">
        <v>271</v>
      </c>
      <c r="Q32" s="53" t="str">
        <f>_xlfn.IFS(P32=DATOS!$R$2,DATOS!$S$2,P32=DATOS!$R$3,DATOS!$S$3,P32=DATOS!$R$4,DATOS!$S$4,P32=DATOS!$R$5,DATOS!$S$5,P32=DATOS!$R$6,DATOS!$S$6)</f>
        <v>Fuerte</v>
      </c>
      <c r="R32" s="69">
        <f>_xlfn.IFS(Q32=DATOS!$S$2,DATOS!$T$2,Q32=DATOS!$S$4,DATOS!$T$4,Q32=DATOS!$S$5,DATOS!$T$5,Q32=DATOS!$S$6,DATOS!$T$6)</f>
        <v>100</v>
      </c>
      <c r="S32" s="132"/>
      <c r="T32" s="127"/>
      <c r="U32" s="132"/>
      <c r="V32" s="132"/>
      <c r="W32" s="127"/>
      <c r="X32" s="127"/>
      <c r="Y32" s="132"/>
      <c r="Z32" s="132"/>
      <c r="AA32" s="127"/>
      <c r="AB32" s="127"/>
      <c r="AC32" s="133"/>
      <c r="AD32" s="127"/>
      <c r="AE32" s="127"/>
      <c r="AF32" s="127"/>
      <c r="AG32" s="127"/>
      <c r="AH32" s="130"/>
      <c r="AI32" s="130"/>
      <c r="AJ32" s="127"/>
      <c r="AK32" s="127"/>
      <c r="AL32" s="127"/>
      <c r="AM32" s="127"/>
      <c r="AN32" s="127"/>
      <c r="AO32" s="127"/>
      <c r="AP32" s="127"/>
    </row>
    <row r="33" spans="3:42" s="88" customFormat="1" ht="82.8" customHeight="1" x14ac:dyDescent="0.25">
      <c r="C33" s="136"/>
      <c r="D33" s="53" t="s">
        <v>163</v>
      </c>
      <c r="E33" s="127"/>
      <c r="F33" s="53" t="s">
        <v>16</v>
      </c>
      <c r="G33" s="53" t="s">
        <v>28</v>
      </c>
      <c r="H33" s="127"/>
      <c r="I33" s="127"/>
      <c r="J33" s="141"/>
      <c r="K33" s="127"/>
      <c r="L33" s="127"/>
      <c r="M33" s="127"/>
      <c r="N33" s="133"/>
      <c r="O33" s="53" t="s">
        <v>326</v>
      </c>
      <c r="P33" s="53" t="s">
        <v>271</v>
      </c>
      <c r="Q33" s="53" t="str">
        <f>_xlfn.IFS(P33=DATOS!$R$2,DATOS!$S$2,P33=DATOS!$R$3,DATOS!$S$3,P33=DATOS!$R$4,DATOS!$S$4,P33=DATOS!$R$5,DATOS!$S$5,P33=DATOS!$R$6,DATOS!$S$6)</f>
        <v>Fuerte</v>
      </c>
      <c r="R33" s="69">
        <f>_xlfn.IFS(Q33=DATOS!$S$2,DATOS!$T$2,Q33=DATOS!$S$4,DATOS!$T$4,Q33=DATOS!$S$5,DATOS!$T$5,Q33=DATOS!$S$6,DATOS!$T$6)</f>
        <v>100</v>
      </c>
      <c r="S33" s="127"/>
      <c r="T33" s="127"/>
      <c r="U33" s="132"/>
      <c r="V33" s="132"/>
      <c r="W33" s="127"/>
      <c r="X33" s="127"/>
      <c r="Y33" s="132"/>
      <c r="Z33" s="132"/>
      <c r="AA33" s="127"/>
      <c r="AB33" s="127"/>
      <c r="AC33" s="133"/>
      <c r="AD33" s="127"/>
      <c r="AE33" s="127"/>
      <c r="AF33" s="127"/>
      <c r="AG33" s="127"/>
      <c r="AH33" s="130"/>
      <c r="AI33" s="130"/>
      <c r="AJ33" s="127"/>
      <c r="AK33" s="127"/>
      <c r="AL33" s="127"/>
      <c r="AM33" s="127"/>
      <c r="AN33" s="127"/>
      <c r="AO33" s="127"/>
      <c r="AP33" s="127"/>
    </row>
    <row r="34" spans="3:42" s="88" customFormat="1" ht="71.55" customHeight="1" x14ac:dyDescent="0.25">
      <c r="C34" s="136">
        <v>10</v>
      </c>
      <c r="D34" s="53" t="s">
        <v>299</v>
      </c>
      <c r="E34" s="127" t="s">
        <v>137</v>
      </c>
      <c r="F34" s="53" t="s">
        <v>16</v>
      </c>
      <c r="G34" s="53" t="s">
        <v>17</v>
      </c>
      <c r="H34" s="127" t="s">
        <v>111</v>
      </c>
      <c r="I34" s="127" t="s">
        <v>112</v>
      </c>
      <c r="J34" s="53" t="s">
        <v>537</v>
      </c>
      <c r="K34" s="127" t="s">
        <v>538</v>
      </c>
      <c r="L34" s="127">
        <v>1</v>
      </c>
      <c r="M34" s="127">
        <v>2</v>
      </c>
      <c r="N34" s="133" t="str">
        <f>INDEX(DATOS!$J$4:$N$8,Mapa!L34:L36,Mapa!M34:M36)</f>
        <v>Baja</v>
      </c>
      <c r="O34" s="53" t="s">
        <v>539</v>
      </c>
      <c r="P34" s="53" t="s">
        <v>271</v>
      </c>
      <c r="Q34" s="53" t="str">
        <f>_xlfn.IFS(P34=DATOS!$R$2,DATOS!$S$2,P34=DATOS!$R$3,DATOS!$S$3,P34=DATOS!$R$4,DATOS!$S$4,P34=DATOS!$R$5,DATOS!$S$5,P34=DATOS!$R$6,DATOS!$S$6)</f>
        <v>Fuerte</v>
      </c>
      <c r="R34" s="69">
        <f>_xlfn.IFS(Q34=DATOS!$S$2,DATOS!$T$2,Q34=DATOS!$S$4,DATOS!$T$4,Q34=DATOS!$S$5,DATOS!$T$5,Q34=DATOS!$S$6,DATOS!$T$6)</f>
        <v>100</v>
      </c>
      <c r="S34" s="132">
        <f>AVERAGE(R34:R36)</f>
        <v>100</v>
      </c>
      <c r="T34" s="127" t="str">
        <f>IF(S34&gt;=100,"Fuerte",IF(OR(S34=99,S34&gt;=50),"Moderado","Débil"))</f>
        <v>Fuerte</v>
      </c>
      <c r="U34" s="132" t="s">
        <v>90</v>
      </c>
      <c r="V34" s="132" t="s">
        <v>90</v>
      </c>
      <c r="W34" s="132">
        <f>_xlfn.IFS(AND(T34=DATOS!$S$5,U34=DATOS!$X$2),2,AND(T34=DATOS!$S$5,U34=DATOS!$U$4),0,AND(T34=DATOS!$S$5,U34=DATOS!$U$3),0,AND(T34=DATOS!$S$4,U34=DATOS!$U$2,1),1,AND(T34=DATOS!$S$4,U34=DATOS!$U$4),0,AND(T34=DATOS!$S$4,U34=DATOS!$U$3),0,AND(T34=DATOS!$S$2,U34=DATOS!$U$4),0)</f>
        <v>2</v>
      </c>
      <c r="X34" s="132">
        <f>_xlfn.IFS(AND(T34=DATOS!$S$5,V34=DATOS!$U$2),2,AND(T34=DATOS!$S$5,V34=DATOS!$U$4),0,AND(T34=DATOS!$S$5,V34=DATOS!$U$3),1,AND(T34=DATOS!$S$4,V34=DATOS!$U$2,1),1,AND(T34=DATOS!$S$4,V34=DATOS!$U$4),0,AND(T34=DATOS!$S$4,V34=DATOS!$U$3),0,AND(T34=DATOS!$S$2,V34=DATOS!$U$4),0)</f>
        <v>2</v>
      </c>
      <c r="Y34" s="132">
        <f>L34-W34</f>
        <v>-1</v>
      </c>
      <c r="Z34" s="132">
        <f>M34-X34</f>
        <v>0</v>
      </c>
      <c r="AA34" s="132">
        <f>_xlfn.IFS(AND(Y34=0),1,AND(Y34=1),1,AND(Y34=2),2,AND(Y34=3),3,AND(Y34=4),4,AND(Y34=5),5,AND(Y34=-1),1)</f>
        <v>1</v>
      </c>
      <c r="AB34" s="132">
        <f>_xlfn.IFS(AND(Z34=0),1,AND(Z34=1),1,AND(Z34=2),2,AND(Z34=3),3,AND(Z34=4),4,AND(Z34=5),5,AND(Z34=-1),1)</f>
        <v>1</v>
      </c>
      <c r="AC34" s="133" t="str">
        <f>INDEX(DATOS!$J$4:$N$8,Mapa!AA34:AA36,Mapa!AB34:AB36)</f>
        <v>Baja</v>
      </c>
      <c r="AD34" s="127" t="str">
        <f>_xlfn.IFS(AC34=DATOS!$O$2,DATOS!$P$2,AC34=DATOS!$O$3,DATOS!$P$3,AC34=DATOS!$O$4,DATOS!$P$4,AC34=DATOS!$O$5,DATOS!$P$5)</f>
        <v>Asumir el riesgo</v>
      </c>
      <c r="AE34" s="127" t="s">
        <v>58</v>
      </c>
      <c r="AF34" s="127" t="s">
        <v>772</v>
      </c>
      <c r="AG34" s="127" t="s">
        <v>544</v>
      </c>
      <c r="AH34" s="130">
        <v>45665</v>
      </c>
      <c r="AI34" s="130">
        <v>46022</v>
      </c>
      <c r="AJ34" s="127" t="s">
        <v>81</v>
      </c>
      <c r="AK34" s="127" t="s">
        <v>542</v>
      </c>
      <c r="AL34" s="127" t="s">
        <v>545</v>
      </c>
      <c r="AM34" s="127" t="s">
        <v>138</v>
      </c>
      <c r="AN34" s="127" t="s">
        <v>108</v>
      </c>
      <c r="AO34" s="127" t="s">
        <v>111</v>
      </c>
      <c r="AP34" s="127" t="s">
        <v>111</v>
      </c>
    </row>
    <row r="35" spans="3:42" s="88" customFormat="1" ht="91.8" customHeight="1" x14ac:dyDescent="0.25">
      <c r="C35" s="136"/>
      <c r="D35" s="53" t="s">
        <v>299</v>
      </c>
      <c r="E35" s="127"/>
      <c r="F35" s="53" t="s">
        <v>16</v>
      </c>
      <c r="G35" s="53" t="s">
        <v>29</v>
      </c>
      <c r="H35" s="127"/>
      <c r="I35" s="127"/>
      <c r="J35" s="53" t="s">
        <v>773</v>
      </c>
      <c r="K35" s="127"/>
      <c r="L35" s="127"/>
      <c r="M35" s="127"/>
      <c r="N35" s="133"/>
      <c r="O35" s="53" t="s">
        <v>540</v>
      </c>
      <c r="P35" s="53" t="s">
        <v>271</v>
      </c>
      <c r="Q35" s="53" t="str">
        <f>_xlfn.IFS(P35=DATOS!$R$2,DATOS!$S$2,P35=DATOS!$R$3,DATOS!$S$3,P35=DATOS!$R$4,DATOS!$S$4,P35=DATOS!$R$5,DATOS!$S$5,P35=DATOS!$R$6,DATOS!$S$6)</f>
        <v>Fuerte</v>
      </c>
      <c r="R35" s="69">
        <f>_xlfn.IFS(Q35=DATOS!$S$2,DATOS!$T$2,Q35=DATOS!$S$4,DATOS!$T$4,Q35=DATOS!$S$5,DATOS!$T$5,Q35=DATOS!$S$6,DATOS!$T$6)</f>
        <v>100</v>
      </c>
      <c r="S35" s="132"/>
      <c r="T35" s="127"/>
      <c r="U35" s="132"/>
      <c r="V35" s="132"/>
      <c r="W35" s="127"/>
      <c r="X35" s="127"/>
      <c r="Y35" s="132"/>
      <c r="Z35" s="132"/>
      <c r="AA35" s="127"/>
      <c r="AB35" s="127"/>
      <c r="AC35" s="133"/>
      <c r="AD35" s="127"/>
      <c r="AE35" s="127"/>
      <c r="AF35" s="127"/>
      <c r="AG35" s="127"/>
      <c r="AH35" s="130"/>
      <c r="AI35" s="130"/>
      <c r="AJ35" s="127"/>
      <c r="AK35" s="127"/>
      <c r="AL35" s="127"/>
      <c r="AM35" s="127"/>
      <c r="AN35" s="127"/>
      <c r="AO35" s="127"/>
      <c r="AP35" s="127"/>
    </row>
    <row r="36" spans="3:42" s="88" customFormat="1" ht="82.8" customHeight="1" x14ac:dyDescent="0.25">
      <c r="C36" s="136"/>
      <c r="D36" s="53" t="s">
        <v>299</v>
      </c>
      <c r="E36" s="127"/>
      <c r="F36" s="53" t="s">
        <v>16</v>
      </c>
      <c r="G36" s="53" t="s">
        <v>280</v>
      </c>
      <c r="H36" s="127"/>
      <c r="I36" s="127"/>
      <c r="J36" s="53" t="s">
        <v>136</v>
      </c>
      <c r="K36" s="127"/>
      <c r="L36" s="127"/>
      <c r="M36" s="127"/>
      <c r="N36" s="133"/>
      <c r="O36" s="53" t="s">
        <v>541</v>
      </c>
      <c r="P36" s="53" t="s">
        <v>271</v>
      </c>
      <c r="Q36" s="53" t="str">
        <f>_xlfn.IFS(P36=DATOS!$R$2,DATOS!$S$2,P36=DATOS!$R$3,DATOS!$S$3,P36=DATOS!$R$4,DATOS!$S$4,P36=DATOS!$R$5,DATOS!$S$5,P36=DATOS!$R$6,DATOS!$S$6)</f>
        <v>Fuerte</v>
      </c>
      <c r="R36" s="69">
        <f>_xlfn.IFS(Q36=DATOS!$S$2,DATOS!$T$2,Q36=DATOS!$S$4,DATOS!$T$4,Q36=DATOS!$S$5,DATOS!$T$5,Q36=DATOS!$S$6,DATOS!$T$6)</f>
        <v>100</v>
      </c>
      <c r="S36" s="127"/>
      <c r="T36" s="127"/>
      <c r="U36" s="132"/>
      <c r="V36" s="132"/>
      <c r="W36" s="127"/>
      <c r="X36" s="127"/>
      <c r="Y36" s="132"/>
      <c r="Z36" s="132"/>
      <c r="AA36" s="127"/>
      <c r="AB36" s="127"/>
      <c r="AC36" s="133"/>
      <c r="AD36" s="127"/>
      <c r="AE36" s="127"/>
      <c r="AF36" s="127"/>
      <c r="AG36" s="127"/>
      <c r="AH36" s="130"/>
      <c r="AI36" s="130"/>
      <c r="AJ36" s="127"/>
      <c r="AK36" s="127"/>
      <c r="AL36" s="127"/>
      <c r="AM36" s="127"/>
      <c r="AN36" s="127"/>
      <c r="AO36" s="127"/>
      <c r="AP36" s="127"/>
    </row>
    <row r="37" spans="3:42" s="88" customFormat="1" ht="77.55" customHeight="1" x14ac:dyDescent="0.25">
      <c r="C37" s="136">
        <v>11</v>
      </c>
      <c r="D37" s="53" t="s">
        <v>299</v>
      </c>
      <c r="E37" s="127" t="s">
        <v>546</v>
      </c>
      <c r="F37" s="53" t="s">
        <v>16</v>
      </c>
      <c r="G37" s="53" t="s">
        <v>17</v>
      </c>
      <c r="H37" s="127" t="s">
        <v>111</v>
      </c>
      <c r="I37" s="127" t="s">
        <v>112</v>
      </c>
      <c r="J37" s="53" t="s">
        <v>547</v>
      </c>
      <c r="K37" s="127" t="s">
        <v>140</v>
      </c>
      <c r="L37" s="127">
        <v>1</v>
      </c>
      <c r="M37" s="127">
        <v>2</v>
      </c>
      <c r="N37" s="133" t="str">
        <f>INDEX(DATOS!$J$4:$N$8,Mapa!L37:L39,Mapa!M37:M39)</f>
        <v>Baja</v>
      </c>
      <c r="O37" s="53" t="s">
        <v>328</v>
      </c>
      <c r="P37" s="53" t="s">
        <v>271</v>
      </c>
      <c r="Q37" s="53" t="str">
        <f>_xlfn.IFS(P37=DATOS!$R$2,DATOS!$S$2,P37=DATOS!$R$3,DATOS!$S$3,P37=DATOS!$R$4,DATOS!$S$4,P37=DATOS!$R$5,DATOS!$S$5,P37=DATOS!$R$6,DATOS!$S$6)</f>
        <v>Fuerte</v>
      </c>
      <c r="R37" s="69">
        <f>_xlfn.IFS(Q37=DATOS!$S$2,DATOS!$T$2,Q37=DATOS!$S$4,DATOS!$T$4,Q37=DATOS!$S$5,DATOS!$T$5,Q37=DATOS!$S$6,DATOS!$T$6)</f>
        <v>100</v>
      </c>
      <c r="S37" s="132">
        <f>AVERAGE(R37:R39)</f>
        <v>100</v>
      </c>
      <c r="T37" s="127" t="str">
        <f>IF(S37&gt;=100,"Fuerte",IF(OR(S37=99,S37&gt;=50),"Moderado","Débil"))</f>
        <v>Fuerte</v>
      </c>
      <c r="U37" s="132" t="s">
        <v>90</v>
      </c>
      <c r="V37" s="132" t="s">
        <v>90</v>
      </c>
      <c r="W37" s="132">
        <f>_xlfn.IFS(AND(T37=DATOS!$S$5,U37=DATOS!$X$2),2,AND(T37=DATOS!$S$5,U37=DATOS!$U$4),0,AND(T37=DATOS!$S$5,U37=DATOS!$U$3),0,AND(T37=DATOS!$S$4,U37=DATOS!$U$2,1),1,AND(T37=DATOS!$S$4,U37=DATOS!$U$4),0,AND(T37=DATOS!$S$4,U37=DATOS!$U$3),0,AND(T37=DATOS!$S$2,U37=DATOS!$U$4),0)</f>
        <v>2</v>
      </c>
      <c r="X37" s="132">
        <f>_xlfn.IFS(AND(T37=DATOS!$S$5,V37=DATOS!$U$2),2,AND(T37=DATOS!$S$5,V37=DATOS!$U$4),0,AND(T37=DATOS!$S$5,V37=DATOS!$U$3),1,AND(T37=DATOS!$S$4,V37=DATOS!$U$2,1),1,AND(T37=DATOS!$S$4,V37=DATOS!$U$4),0,AND(T37=DATOS!$S$4,V37=DATOS!$U$3),0,AND(T37=DATOS!$S$2,V37=DATOS!$U$4),0)</f>
        <v>2</v>
      </c>
      <c r="Y37" s="132">
        <f>L37-W37</f>
        <v>-1</v>
      </c>
      <c r="Z37" s="132">
        <f>M37-X37</f>
        <v>0</v>
      </c>
      <c r="AA37" s="132">
        <f>_xlfn.IFS(AND(Y37=0),1,AND(Y37=1),1,AND(Y37=2),2,AND(Y37=3),3,AND(Y37=4),4,AND(Y37=5),5,AND(Y37=-1),1)</f>
        <v>1</v>
      </c>
      <c r="AB37" s="132">
        <f>_xlfn.IFS(AND(Z37=0),1,AND(Z37=1),1,AND(Z37=2),2,AND(Z37=3),3,AND(Z37=4),4,AND(Z37=5),5,AND(Z37=-1),1)</f>
        <v>1</v>
      </c>
      <c r="AC37" s="133" t="str">
        <f>INDEX(DATOS!$J$4:$N$8,Mapa!AA37:AA39,Mapa!AB37:AB39)</f>
        <v>Baja</v>
      </c>
      <c r="AD37" s="127" t="str">
        <f>_xlfn.IFS(AC37=DATOS!$O$2,DATOS!$P$2,AC37=DATOS!$O$3,DATOS!$P$3,AC37=DATOS!$O$4,DATOS!$P$4,AC37=DATOS!$O$5,DATOS!$P$5)</f>
        <v>Asumir el riesgo</v>
      </c>
      <c r="AE37" s="127" t="s">
        <v>58</v>
      </c>
      <c r="AF37" s="127" t="s">
        <v>549</v>
      </c>
      <c r="AG37" s="127" t="s">
        <v>324</v>
      </c>
      <c r="AH37" s="130">
        <v>45665</v>
      </c>
      <c r="AI37" s="130">
        <v>46022</v>
      </c>
      <c r="AJ37" s="127" t="s">
        <v>81</v>
      </c>
      <c r="AK37" s="127" t="s">
        <v>455</v>
      </c>
      <c r="AL37" s="127" t="s">
        <v>306</v>
      </c>
      <c r="AM37" s="127" t="s">
        <v>274</v>
      </c>
      <c r="AN37" s="127" t="s">
        <v>108</v>
      </c>
      <c r="AO37" s="127" t="s">
        <v>111</v>
      </c>
      <c r="AP37" s="127" t="s">
        <v>111</v>
      </c>
    </row>
    <row r="38" spans="3:42" s="88" customFormat="1" ht="73.8" customHeight="1" x14ac:dyDescent="0.25">
      <c r="C38" s="136"/>
      <c r="D38" s="53" t="s">
        <v>299</v>
      </c>
      <c r="E38" s="127"/>
      <c r="F38" s="53" t="s">
        <v>16</v>
      </c>
      <c r="G38" s="53" t="s">
        <v>29</v>
      </c>
      <c r="H38" s="127"/>
      <c r="I38" s="127"/>
      <c r="J38" s="53" t="s">
        <v>774</v>
      </c>
      <c r="K38" s="127"/>
      <c r="L38" s="127"/>
      <c r="M38" s="127"/>
      <c r="N38" s="133"/>
      <c r="O38" s="53" t="s">
        <v>548</v>
      </c>
      <c r="P38" s="53" t="s">
        <v>271</v>
      </c>
      <c r="Q38" s="53" t="str">
        <f>_xlfn.IFS(P38=DATOS!$R$2,DATOS!$S$2,P38=DATOS!$R$3,DATOS!$S$3,P38=DATOS!$R$4,DATOS!$S$4,P38=DATOS!$R$5,DATOS!$S$5,P38=DATOS!$R$6,DATOS!$S$6)</f>
        <v>Fuerte</v>
      </c>
      <c r="R38" s="69">
        <f>_xlfn.IFS(Q38=DATOS!$S$2,DATOS!$T$2,Q38=DATOS!$S$4,DATOS!$T$4,Q38=DATOS!$S$5,DATOS!$T$5,Q38=DATOS!$S$6,DATOS!$T$6)</f>
        <v>100</v>
      </c>
      <c r="S38" s="132"/>
      <c r="T38" s="127"/>
      <c r="U38" s="132"/>
      <c r="V38" s="132"/>
      <c r="W38" s="127"/>
      <c r="X38" s="127"/>
      <c r="Y38" s="132"/>
      <c r="Z38" s="132"/>
      <c r="AA38" s="127"/>
      <c r="AB38" s="127"/>
      <c r="AC38" s="133"/>
      <c r="AD38" s="127"/>
      <c r="AE38" s="127"/>
      <c r="AF38" s="127"/>
      <c r="AG38" s="127"/>
      <c r="AH38" s="130"/>
      <c r="AI38" s="130"/>
      <c r="AJ38" s="127"/>
      <c r="AK38" s="127"/>
      <c r="AL38" s="127"/>
      <c r="AM38" s="127"/>
      <c r="AN38" s="127"/>
      <c r="AO38" s="127"/>
      <c r="AP38" s="127"/>
    </row>
    <row r="39" spans="3:42" s="88" customFormat="1" ht="54.75" customHeight="1" x14ac:dyDescent="0.25">
      <c r="C39" s="136"/>
      <c r="D39" s="53" t="s">
        <v>299</v>
      </c>
      <c r="E39" s="127"/>
      <c r="F39" s="53" t="s">
        <v>16</v>
      </c>
      <c r="G39" s="53" t="s">
        <v>280</v>
      </c>
      <c r="H39" s="127"/>
      <c r="I39" s="127"/>
      <c r="J39" s="53" t="s">
        <v>139</v>
      </c>
      <c r="K39" s="127"/>
      <c r="L39" s="127"/>
      <c r="M39" s="127"/>
      <c r="N39" s="133"/>
      <c r="O39" s="53" t="s">
        <v>275</v>
      </c>
      <c r="P39" s="53" t="s">
        <v>271</v>
      </c>
      <c r="Q39" s="53" t="str">
        <f>_xlfn.IFS(P39=DATOS!$R$2,DATOS!$S$2,P39=DATOS!$R$3,DATOS!$S$3,P39=DATOS!$R$4,DATOS!$S$4,P39=DATOS!$R$5,DATOS!$S$5,P39=DATOS!$R$6,DATOS!$S$6)</f>
        <v>Fuerte</v>
      </c>
      <c r="R39" s="69">
        <f>_xlfn.IFS(Q39=DATOS!$S$2,DATOS!$T$2,Q39=DATOS!$S$4,DATOS!$T$4,Q39=DATOS!$S$5,DATOS!$T$5,Q39=DATOS!$S$6,DATOS!$T$6)</f>
        <v>100</v>
      </c>
      <c r="S39" s="127"/>
      <c r="T39" s="127"/>
      <c r="U39" s="132"/>
      <c r="V39" s="132"/>
      <c r="W39" s="127"/>
      <c r="X39" s="127"/>
      <c r="Y39" s="132"/>
      <c r="Z39" s="132"/>
      <c r="AA39" s="127"/>
      <c r="AB39" s="127"/>
      <c r="AC39" s="133"/>
      <c r="AD39" s="127"/>
      <c r="AE39" s="127"/>
      <c r="AF39" s="127"/>
      <c r="AG39" s="127"/>
      <c r="AH39" s="130"/>
      <c r="AI39" s="130"/>
      <c r="AJ39" s="127"/>
      <c r="AK39" s="127"/>
      <c r="AL39" s="127"/>
      <c r="AM39" s="127"/>
      <c r="AN39" s="127"/>
      <c r="AO39" s="127"/>
      <c r="AP39" s="127"/>
    </row>
    <row r="40" spans="3:42" s="88" customFormat="1" ht="78" customHeight="1" x14ac:dyDescent="0.25">
      <c r="C40" s="136">
        <v>12</v>
      </c>
      <c r="D40" s="53" t="s">
        <v>299</v>
      </c>
      <c r="E40" s="127" t="s">
        <v>554</v>
      </c>
      <c r="F40" s="53" t="s">
        <v>16</v>
      </c>
      <c r="G40" s="53" t="s">
        <v>17</v>
      </c>
      <c r="H40" s="127" t="s">
        <v>111</v>
      </c>
      <c r="I40" s="127" t="s">
        <v>112</v>
      </c>
      <c r="J40" s="53" t="s">
        <v>550</v>
      </c>
      <c r="K40" s="127" t="s">
        <v>276</v>
      </c>
      <c r="L40" s="127">
        <v>4</v>
      </c>
      <c r="M40" s="127">
        <v>3</v>
      </c>
      <c r="N40" s="133" t="str">
        <f>INDEX(DATOS!$J$4:$N$8,Mapa!L40:L42,Mapa!M40:M42)</f>
        <v>Alta</v>
      </c>
      <c r="O40" s="53" t="s">
        <v>456</v>
      </c>
      <c r="P40" s="53" t="s">
        <v>271</v>
      </c>
      <c r="Q40" s="53" t="str">
        <f>_xlfn.IFS(P40=DATOS!$R$2,DATOS!$S$2,P40=DATOS!$R$3,DATOS!$S$3,P40=DATOS!$R$4,DATOS!$S$4,P40=DATOS!$R$5,DATOS!$S$5,P40=DATOS!$R$6,DATOS!$S$6)</f>
        <v>Fuerte</v>
      </c>
      <c r="R40" s="69">
        <f>_xlfn.IFS(Q40=DATOS!$S$2,DATOS!$T$2,Q40=DATOS!$S$4,DATOS!$T$4,Q40=DATOS!$S$5,DATOS!$T$5,Q40=DATOS!$S$6,DATOS!$T$6)</f>
        <v>100</v>
      </c>
      <c r="S40" s="132">
        <f>AVERAGE(R40:R42)</f>
        <v>66.666666666666671</v>
      </c>
      <c r="T40" s="127" t="str">
        <f>IF(S40&gt;=100,"Fuerte",IF(OR(S40=99,S40&gt;=50),"Moderado","Débil"))</f>
        <v>Moderado</v>
      </c>
      <c r="U40" s="132" t="s">
        <v>90</v>
      </c>
      <c r="V40" s="132" t="s">
        <v>90</v>
      </c>
      <c r="W40" s="132">
        <f>_xlfn.IFS(AND(T40=DATOS!$S$5,U40=DATOS!$X$2),2,AND(T40=DATOS!$S$5,U40=DATOS!$U$4),0,AND(T40=DATOS!$S$5,U40=DATOS!$U$3),0,AND(T40=DATOS!$S$4,U40=DATOS!$U$2,1),1,AND(T40=DATOS!$S$4,U40=DATOS!$U$4),0,AND(T40=DATOS!$S$4,U40=DATOS!$U$3),0,AND(T40=DATOS!$S$2,U40=DATOS!$U$4),0)</f>
        <v>1</v>
      </c>
      <c r="X40" s="132">
        <f>_xlfn.IFS(AND(T40=DATOS!$S$5,V40=DATOS!$U$2),2,AND(T40=DATOS!$S$5,V40=DATOS!$U$4),0,AND(T40=DATOS!$S$5,V40=DATOS!$U$3),1,AND(T40=DATOS!$S$4,V40=DATOS!$U$2,1),1,AND(T40=DATOS!$S$4,V40=DATOS!$U$4),0,AND(T40=DATOS!$S$4,V40=DATOS!$U$3),0,AND(T40=DATOS!$S$2,V40=DATOS!$U$4),0)</f>
        <v>1</v>
      </c>
      <c r="Y40" s="132">
        <f>L40-W40</f>
        <v>3</v>
      </c>
      <c r="Z40" s="132">
        <f>M40-X40</f>
        <v>2</v>
      </c>
      <c r="AA40" s="132">
        <f>_xlfn.IFS(AND(Y40=0),1,AND(Y40=1),1,AND(Y40=2),2,AND(Y40=3),3,AND(Y40=4),4,AND(Y40=5),5,AND(Y40=-1),1)</f>
        <v>3</v>
      </c>
      <c r="AB40" s="132">
        <f>_xlfn.IFS(AND(Z40=0),1,AND(Z40=1),1,AND(Z40=2),2,AND(Z40=3),3,AND(Z40=4),4,AND(Z40=5),5,AND(Z40=-1),1)</f>
        <v>2</v>
      </c>
      <c r="AC40" s="133" t="str">
        <f>INDEX(DATOS!$J$4:$N$8,Mapa!AA40:AA42,Mapa!AB40:AB42)</f>
        <v>Moderada</v>
      </c>
      <c r="AD40" s="127" t="str">
        <f>_xlfn.IFS(AC40=DATOS!$O$2,DATOS!$P$2,AC40=DATOS!$O$3,DATOS!$P$3,AC40=DATOS!$O$4,DATOS!$P$4,AC40=DATOS!$O$5,DATOS!$P$5)</f>
        <v>Asumir o reducir el riesgo</v>
      </c>
      <c r="AE40" s="127" t="s">
        <v>63</v>
      </c>
      <c r="AF40" s="127" t="s">
        <v>775</v>
      </c>
      <c r="AG40" s="127" t="s">
        <v>776</v>
      </c>
      <c r="AH40" s="130">
        <v>45665</v>
      </c>
      <c r="AI40" s="130">
        <v>46022</v>
      </c>
      <c r="AJ40" s="127" t="s">
        <v>83</v>
      </c>
      <c r="AK40" s="127" t="s">
        <v>552</v>
      </c>
      <c r="AL40" s="127" t="s">
        <v>458</v>
      </c>
      <c r="AM40" s="127" t="s">
        <v>142</v>
      </c>
      <c r="AN40" s="127" t="s">
        <v>108</v>
      </c>
      <c r="AO40" s="127" t="s">
        <v>111</v>
      </c>
      <c r="AP40" s="127" t="s">
        <v>111</v>
      </c>
    </row>
    <row r="41" spans="3:42" s="88" customFormat="1" ht="93.45" customHeight="1" x14ac:dyDescent="0.25">
      <c r="C41" s="136"/>
      <c r="D41" s="53" t="s">
        <v>299</v>
      </c>
      <c r="E41" s="127"/>
      <c r="F41" s="53" t="s">
        <v>16</v>
      </c>
      <c r="G41" s="53" t="s">
        <v>17</v>
      </c>
      <c r="H41" s="127"/>
      <c r="I41" s="127"/>
      <c r="J41" s="53" t="s">
        <v>543</v>
      </c>
      <c r="K41" s="127"/>
      <c r="L41" s="127"/>
      <c r="M41" s="127"/>
      <c r="N41" s="133"/>
      <c r="O41" s="53" t="s">
        <v>551</v>
      </c>
      <c r="P41" s="53" t="s">
        <v>271</v>
      </c>
      <c r="Q41" s="53" t="str">
        <f>_xlfn.IFS(P41=DATOS!$R$2,DATOS!$S$2,P41=DATOS!$R$3,DATOS!$S$3,P41=DATOS!$R$4,DATOS!$S$4,P41=DATOS!$R$5,DATOS!$S$5,P41=DATOS!$R$6,DATOS!$S$6)</f>
        <v>Fuerte</v>
      </c>
      <c r="R41" s="69">
        <f>_xlfn.IFS(Q41=DATOS!$S$2,DATOS!$T$2,Q41=DATOS!$S$4,DATOS!$T$4,Q41=DATOS!$S$5,DATOS!$T$5,Q41=DATOS!$S$6,DATOS!$T$6)</f>
        <v>100</v>
      </c>
      <c r="S41" s="132"/>
      <c r="T41" s="127"/>
      <c r="U41" s="132"/>
      <c r="V41" s="132"/>
      <c r="W41" s="127"/>
      <c r="X41" s="127"/>
      <c r="Y41" s="132"/>
      <c r="Z41" s="132"/>
      <c r="AA41" s="127"/>
      <c r="AB41" s="127"/>
      <c r="AC41" s="133"/>
      <c r="AD41" s="127"/>
      <c r="AE41" s="127"/>
      <c r="AF41" s="127"/>
      <c r="AG41" s="127"/>
      <c r="AH41" s="130"/>
      <c r="AI41" s="130"/>
      <c r="AJ41" s="127"/>
      <c r="AK41" s="127"/>
      <c r="AL41" s="127"/>
      <c r="AM41" s="127"/>
      <c r="AN41" s="127"/>
      <c r="AO41" s="127"/>
      <c r="AP41" s="127"/>
    </row>
    <row r="42" spans="3:42" s="88" customFormat="1" ht="126" customHeight="1" x14ac:dyDescent="0.25">
      <c r="C42" s="136"/>
      <c r="D42" s="53" t="s">
        <v>299</v>
      </c>
      <c r="E42" s="127"/>
      <c r="F42" s="53" t="s">
        <v>16</v>
      </c>
      <c r="G42" s="53" t="s">
        <v>17</v>
      </c>
      <c r="H42" s="127"/>
      <c r="I42" s="127"/>
      <c r="J42" s="53" t="s">
        <v>777</v>
      </c>
      <c r="K42" s="127"/>
      <c r="L42" s="127"/>
      <c r="M42" s="127"/>
      <c r="N42" s="133"/>
      <c r="O42" s="53" t="s">
        <v>553</v>
      </c>
      <c r="P42" s="53" t="s">
        <v>272</v>
      </c>
      <c r="Q42" s="53" t="str">
        <f>_xlfn.IFS(P42=DATOS!$R$2,DATOS!$S$2,P42=DATOS!$R$3,DATOS!$S$3,P42=DATOS!$R$4,DATOS!$S$4,P42=DATOS!$R$5,DATOS!$S$5,P42=DATOS!$R$6,DATOS!$S$6)</f>
        <v>Débil</v>
      </c>
      <c r="R42" s="69">
        <f>_xlfn.IFS(Q42=DATOS!$S$2,DATOS!$T$2,Q42=DATOS!$S$4,DATOS!$T$4,Q42=DATOS!$S$5,DATOS!$T$5,Q42=DATOS!$S$6,DATOS!$T$6)</f>
        <v>0</v>
      </c>
      <c r="S42" s="127"/>
      <c r="T42" s="127"/>
      <c r="U42" s="132"/>
      <c r="V42" s="132"/>
      <c r="W42" s="127"/>
      <c r="X42" s="127"/>
      <c r="Y42" s="132"/>
      <c r="Z42" s="132"/>
      <c r="AA42" s="127"/>
      <c r="AB42" s="127"/>
      <c r="AC42" s="133"/>
      <c r="AD42" s="127"/>
      <c r="AE42" s="127"/>
      <c r="AF42" s="127"/>
      <c r="AG42" s="127"/>
      <c r="AH42" s="130"/>
      <c r="AI42" s="130"/>
      <c r="AJ42" s="127"/>
      <c r="AK42" s="127"/>
      <c r="AL42" s="127"/>
      <c r="AM42" s="127"/>
      <c r="AN42" s="127"/>
      <c r="AO42" s="127"/>
      <c r="AP42" s="127"/>
    </row>
    <row r="43" spans="3:42" s="88" customFormat="1" ht="111" customHeight="1" x14ac:dyDescent="0.25">
      <c r="C43" s="136">
        <v>13</v>
      </c>
      <c r="D43" s="53" t="s">
        <v>299</v>
      </c>
      <c r="E43" s="127" t="s">
        <v>345</v>
      </c>
      <c r="F43" s="53" t="s">
        <v>16</v>
      </c>
      <c r="G43" s="53" t="s">
        <v>17</v>
      </c>
      <c r="H43" s="127" t="s">
        <v>111</v>
      </c>
      <c r="I43" s="127" t="s">
        <v>112</v>
      </c>
      <c r="J43" s="68" t="s">
        <v>147</v>
      </c>
      <c r="K43" s="127" t="s">
        <v>149</v>
      </c>
      <c r="L43" s="127">
        <v>3</v>
      </c>
      <c r="M43" s="127">
        <v>4</v>
      </c>
      <c r="N43" s="133" t="str">
        <f>INDEX(DATOS!$J$4:$N$8,Mapa!L43:L45,Mapa!M43:M45)</f>
        <v>Extrema</v>
      </c>
      <c r="O43" s="53" t="s">
        <v>332</v>
      </c>
      <c r="P43" s="53" t="s">
        <v>273</v>
      </c>
      <c r="Q43" s="53" t="str">
        <f>_xlfn.IFS(P43=DATOS!$R$2,DATOS!$S$2,P43=DATOS!$R$3,DATOS!$S$3,P43=DATOS!$R$4,DATOS!$S$4,P43=DATOS!$R$5,DATOS!$S$5,P43=DATOS!$R$6,DATOS!$S$6)</f>
        <v>Moderado</v>
      </c>
      <c r="R43" s="69">
        <f>_xlfn.IFS(Q43=DATOS!$S$2,DATOS!$T$2,Q43=DATOS!$S$4,DATOS!$T$4,Q43=DATOS!$S$5,DATOS!$T$5,Q43=DATOS!$S$6,DATOS!$T$6)</f>
        <v>50</v>
      </c>
      <c r="S43" s="132">
        <f>AVERAGE(R43:R45)</f>
        <v>33.333333333333336</v>
      </c>
      <c r="T43" s="127" t="str">
        <f>IF(S43&gt;=100,"Fuerte",IF(OR(S43=99,S43&gt;=50),"Moderado","Débil"))</f>
        <v>Débil</v>
      </c>
      <c r="U43" s="132" t="s">
        <v>92</v>
      </c>
      <c r="V43" s="132" t="s">
        <v>92</v>
      </c>
      <c r="W43" s="132">
        <f>_xlfn.IFS(AND(T43=DATOS!$S$5,U43=DATOS!$X$2),2,AND(T43=DATOS!$S$5,U43=DATOS!$U$4),0,AND(T43=DATOS!$S$5,U43=DATOS!$U$3),0,AND(T43=DATOS!$S$4,U43=DATOS!$U$2,1),1,AND(T43=DATOS!$S$4,U43=DATOS!$U$4),0,AND(T43=DATOS!$S$4,U43=DATOS!$U$3),0,AND(T43=DATOS!$S$2,U43=DATOS!$U$4),0)</f>
        <v>0</v>
      </c>
      <c r="X43" s="132">
        <f>_xlfn.IFS(AND(T43=DATOS!$S$5,V43=DATOS!$U$2),2,AND(T43=DATOS!$S$5,V43=DATOS!$U$4),0,AND(T43=DATOS!$S$5,V43=DATOS!$U$3),1,AND(T43=DATOS!$S$4,V43=DATOS!$U$2,1),1,AND(T43=DATOS!$S$4,V43=DATOS!$U$4),0,AND(T43=DATOS!$S$4,V43=DATOS!$U$3),0,AND(T43=DATOS!$S$2,V43=DATOS!$U$4),0)</f>
        <v>0</v>
      </c>
      <c r="Y43" s="132">
        <f>L43-W43</f>
        <v>3</v>
      </c>
      <c r="Z43" s="132">
        <f>M43-X43</f>
        <v>4</v>
      </c>
      <c r="AA43" s="132">
        <f>_xlfn.IFS(AND(Y43=0),1,AND(Y43=1),1,AND(Y43=2),2,AND(Y43=3),3,AND(Y43=4),4,AND(Y43=5),5,AND(Y43=-1),1)</f>
        <v>3</v>
      </c>
      <c r="AB43" s="132">
        <f>_xlfn.IFS(AND(Z43=0),1,AND(Z43=1),1,AND(Z43=2),2,AND(Z43=3),3,AND(Z43=4),4,AND(Z43=5),5,AND(Z43=-1),1)</f>
        <v>4</v>
      </c>
      <c r="AC43" s="133" t="str">
        <f>INDEX(DATOS!$J$4:$N$8,Mapa!AA43:AA45,Mapa!AB43:AB45)</f>
        <v>Extrema</v>
      </c>
      <c r="AD43" s="127" t="str">
        <f>_xlfn.IFS(AC43=DATOS!$O$2,DATOS!$P$2,AC43=DATOS!$O$3,DATOS!$P$3,AC43=DATOS!$O$4,DATOS!$P$4,AC43=DATOS!$O$5,DATOS!$P$5)</f>
        <v>Evitar, reducir, Compartir o transferir el riesgo</v>
      </c>
      <c r="AE43" s="127" t="s">
        <v>63</v>
      </c>
      <c r="AF43" s="127" t="s">
        <v>778</v>
      </c>
      <c r="AG43" s="127" t="s">
        <v>776</v>
      </c>
      <c r="AH43" s="130">
        <v>45665</v>
      </c>
      <c r="AI43" s="130">
        <v>46022</v>
      </c>
      <c r="AJ43" s="127" t="s">
        <v>81</v>
      </c>
      <c r="AK43" s="127" t="s">
        <v>457</v>
      </c>
      <c r="AL43" s="127" t="s">
        <v>552</v>
      </c>
      <c r="AM43" s="127" t="s">
        <v>146</v>
      </c>
      <c r="AN43" s="127" t="s">
        <v>108</v>
      </c>
      <c r="AO43" s="127" t="s">
        <v>111</v>
      </c>
      <c r="AP43" s="127" t="s">
        <v>111</v>
      </c>
    </row>
    <row r="44" spans="3:42" s="88" customFormat="1" ht="87" customHeight="1" x14ac:dyDescent="0.25">
      <c r="C44" s="136"/>
      <c r="D44" s="53" t="s">
        <v>299</v>
      </c>
      <c r="E44" s="127"/>
      <c r="F44" s="53" t="s">
        <v>16</v>
      </c>
      <c r="G44" s="53" t="s">
        <v>17</v>
      </c>
      <c r="H44" s="127"/>
      <c r="I44" s="127"/>
      <c r="J44" s="68" t="s">
        <v>459</v>
      </c>
      <c r="K44" s="127"/>
      <c r="L44" s="127"/>
      <c r="M44" s="127"/>
      <c r="N44" s="133"/>
      <c r="O44" s="53"/>
      <c r="P44" s="76" t="s">
        <v>67</v>
      </c>
      <c r="Q44" s="53" t="str">
        <f>_xlfn.IFS(P44=DATOS!$R$2,DATOS!$S$2,P44=DATOS!$R$3,DATOS!$S$3,P44=DATOS!$R$4,DATOS!$S$4,P44=DATOS!$R$5,DATOS!$S$5,P44=DATOS!$R$6,DATOS!$S$6)</f>
        <v>Débil</v>
      </c>
      <c r="R44" s="69">
        <f>_xlfn.IFS(Q44=DATOS!$S$2,DATOS!$T$2,Q44=DATOS!$S$4,DATOS!$T$4,Q44=DATOS!$S$5,DATOS!$T$5,Q44=DATOS!$S$6,DATOS!$T$6)</f>
        <v>0</v>
      </c>
      <c r="S44" s="132"/>
      <c r="T44" s="127"/>
      <c r="U44" s="132"/>
      <c r="V44" s="132"/>
      <c r="W44" s="127"/>
      <c r="X44" s="127"/>
      <c r="Y44" s="132"/>
      <c r="Z44" s="132"/>
      <c r="AA44" s="127"/>
      <c r="AB44" s="127"/>
      <c r="AC44" s="133"/>
      <c r="AD44" s="127"/>
      <c r="AE44" s="127"/>
      <c r="AF44" s="127"/>
      <c r="AG44" s="127"/>
      <c r="AH44" s="130"/>
      <c r="AI44" s="130"/>
      <c r="AJ44" s="127"/>
      <c r="AK44" s="127"/>
      <c r="AL44" s="127"/>
      <c r="AM44" s="127"/>
      <c r="AN44" s="127"/>
      <c r="AO44" s="127"/>
      <c r="AP44" s="127"/>
    </row>
    <row r="45" spans="3:42" s="88" customFormat="1" ht="54.75" customHeight="1" x14ac:dyDescent="0.25">
      <c r="C45" s="136"/>
      <c r="D45" s="53" t="s">
        <v>299</v>
      </c>
      <c r="E45" s="127"/>
      <c r="F45" s="53" t="s">
        <v>16</v>
      </c>
      <c r="G45" s="53" t="s">
        <v>17</v>
      </c>
      <c r="H45" s="127"/>
      <c r="I45" s="127"/>
      <c r="J45" s="68" t="s">
        <v>555</v>
      </c>
      <c r="K45" s="127"/>
      <c r="L45" s="127"/>
      <c r="M45" s="127"/>
      <c r="N45" s="133"/>
      <c r="O45" s="53" t="s">
        <v>460</v>
      </c>
      <c r="P45" s="53" t="s">
        <v>273</v>
      </c>
      <c r="Q45" s="53" t="str">
        <f>_xlfn.IFS(P45=DATOS!$R$2,DATOS!$S$2,P45=DATOS!$R$3,DATOS!$S$3,P45=DATOS!$R$4,DATOS!$S$4,P45=DATOS!$R$5,DATOS!$S$5,P45=DATOS!$R$6,DATOS!$S$6)</f>
        <v>Moderado</v>
      </c>
      <c r="R45" s="69">
        <f>_xlfn.IFS(Q45=DATOS!$S$2,DATOS!$T$2,Q45=DATOS!$S$4,DATOS!$T$4,Q45=DATOS!$S$5,DATOS!$T$5,Q45=DATOS!$S$6,DATOS!$T$6)</f>
        <v>50</v>
      </c>
      <c r="S45" s="127"/>
      <c r="T45" s="127"/>
      <c r="U45" s="132"/>
      <c r="V45" s="132"/>
      <c r="W45" s="127"/>
      <c r="X45" s="127"/>
      <c r="Y45" s="132"/>
      <c r="Z45" s="132"/>
      <c r="AA45" s="127"/>
      <c r="AB45" s="127"/>
      <c r="AC45" s="133"/>
      <c r="AD45" s="127"/>
      <c r="AE45" s="127"/>
      <c r="AF45" s="127"/>
      <c r="AG45" s="127"/>
      <c r="AH45" s="130"/>
      <c r="AI45" s="130"/>
      <c r="AJ45" s="127"/>
      <c r="AK45" s="127"/>
      <c r="AL45" s="127"/>
      <c r="AM45" s="127"/>
      <c r="AN45" s="127"/>
      <c r="AO45" s="127"/>
      <c r="AP45" s="127"/>
    </row>
    <row r="46" spans="3:42" s="88" customFormat="1" ht="173.55" customHeight="1" x14ac:dyDescent="0.25">
      <c r="C46" s="136">
        <v>14</v>
      </c>
      <c r="D46" s="53" t="s">
        <v>299</v>
      </c>
      <c r="E46" s="127" t="s">
        <v>279</v>
      </c>
      <c r="F46" s="53" t="s">
        <v>16</v>
      </c>
      <c r="G46" s="53" t="s">
        <v>27</v>
      </c>
      <c r="H46" s="127" t="s">
        <v>111</v>
      </c>
      <c r="I46" s="127" t="s">
        <v>112</v>
      </c>
      <c r="J46" s="68" t="s">
        <v>779</v>
      </c>
      <c r="K46" s="127" t="s">
        <v>334</v>
      </c>
      <c r="L46" s="127">
        <v>5</v>
      </c>
      <c r="M46" s="127">
        <v>4</v>
      </c>
      <c r="N46" s="133" t="str">
        <f>INDEX(DATOS!$J$4:$N$8,Mapa!L46:L48,Mapa!M46:M48)</f>
        <v>Extrema</v>
      </c>
      <c r="O46" s="53" t="s">
        <v>336</v>
      </c>
      <c r="P46" s="53" t="s">
        <v>271</v>
      </c>
      <c r="Q46" s="53" t="str">
        <f>_xlfn.IFS(P46=DATOS!$R$2,DATOS!$S$2,P46=DATOS!$R$3,DATOS!$S$3,P46=DATOS!$R$4,DATOS!$S$4,P46=DATOS!$R$5,DATOS!$S$5,P46=DATOS!$R$6,DATOS!$S$6)</f>
        <v>Fuerte</v>
      </c>
      <c r="R46" s="69">
        <f>_xlfn.IFS(Q46=DATOS!$S$2,DATOS!$T$2,Q46=DATOS!$S$4,DATOS!$T$4,Q46=DATOS!$S$5,DATOS!$T$5,Q46=DATOS!$S$6,DATOS!$T$6)</f>
        <v>100</v>
      </c>
      <c r="S46" s="132">
        <f>AVERAGE(R46:R48)</f>
        <v>66.666666666666671</v>
      </c>
      <c r="T46" s="127" t="str">
        <f>IF(S46&gt;=100,"Fuerte",IF(OR(S46=99,S46&gt;=50),"Moderado","Débil"))</f>
        <v>Moderado</v>
      </c>
      <c r="U46" s="132" t="s">
        <v>90</v>
      </c>
      <c r="V46" s="132" t="s">
        <v>90</v>
      </c>
      <c r="W46" s="132">
        <f>_xlfn.IFS(AND(T46=DATOS!$S$5,U46=DATOS!$X$2),2,AND(T46=DATOS!$S$5,U46=DATOS!$U$4),0,AND(T46=DATOS!$S$5,U46=DATOS!$U$3),0,AND(T46=DATOS!$S$4,U46=DATOS!$U$2,1),1,AND(T46=DATOS!$S$4,U46=DATOS!$U$4),0,AND(T46=DATOS!$S$4,U46=DATOS!$U$3),0,AND(T46=DATOS!$S$2,U46=DATOS!$U$4),0)</f>
        <v>1</v>
      </c>
      <c r="X46" s="132">
        <f>_xlfn.IFS(AND(T46=DATOS!$S$5,V46=DATOS!$U$2),2,AND(T46=DATOS!$S$5,V46=DATOS!$U$4),0,AND(T46=DATOS!$S$5,V46=DATOS!$U$3),1,AND(T46=DATOS!$S$4,V46=DATOS!$U$2,1),1,AND(T46=DATOS!$S$4,V46=DATOS!$U$4),0,AND(T46=DATOS!$S$4,V46=DATOS!$U$3),0,AND(T46=DATOS!$S$2,V46=DATOS!$U$4),0)</f>
        <v>1</v>
      </c>
      <c r="Y46" s="132">
        <f>L46-W46</f>
        <v>4</v>
      </c>
      <c r="Z46" s="132">
        <f>M46-X46</f>
        <v>3</v>
      </c>
      <c r="AA46" s="132">
        <f>_xlfn.IFS(AND(Y46=0),1,AND(Y46=1),1,AND(Y46=2),2,AND(Y46=3),3,AND(Y46=4),4,AND(Y46=5),5,AND(Y46=-1),1)</f>
        <v>4</v>
      </c>
      <c r="AB46" s="132">
        <f>_xlfn.IFS(AND(Z46=0),1,AND(Z46=1),1,AND(Z46=2),2,AND(Z46=3),3,AND(Z46=4),4,AND(Z46=5),5,AND(Z46=-1),1)</f>
        <v>3</v>
      </c>
      <c r="AC46" s="133" t="str">
        <f>INDEX(DATOS!$J$4:$N$8,Mapa!AA46:AA48,Mapa!AB46:AB48)</f>
        <v>Alta</v>
      </c>
      <c r="AD46" s="127" t="str">
        <f>_xlfn.IFS(AC46=DATOS!$O$2,DATOS!$P$2,AC46=DATOS!$O$3,DATOS!$P$3,AC46=DATOS!$O$4,DATOS!$P$4,AC46=DATOS!$O$5,DATOS!$P$5)</f>
        <v xml:space="preserve">Reducir, evitar, Compartir o transferir el riesgo </v>
      </c>
      <c r="AE46" s="127" t="s">
        <v>63</v>
      </c>
      <c r="AF46" s="127" t="s">
        <v>780</v>
      </c>
      <c r="AG46" s="127" t="s">
        <v>329</v>
      </c>
      <c r="AH46" s="130">
        <v>45665</v>
      </c>
      <c r="AI46" s="130">
        <v>46022</v>
      </c>
      <c r="AJ46" s="127" t="s">
        <v>0</v>
      </c>
      <c r="AK46" s="127" t="s">
        <v>337</v>
      </c>
      <c r="AL46" s="127" t="s">
        <v>306</v>
      </c>
      <c r="AM46" s="127" t="s">
        <v>338</v>
      </c>
      <c r="AN46" s="127" t="s">
        <v>107</v>
      </c>
      <c r="AO46" s="128" t="s">
        <v>781</v>
      </c>
      <c r="AP46" s="127">
        <v>76</v>
      </c>
    </row>
    <row r="47" spans="3:42" s="88" customFormat="1" ht="54.75" customHeight="1" x14ac:dyDescent="0.25">
      <c r="C47" s="136"/>
      <c r="D47" s="53" t="s">
        <v>299</v>
      </c>
      <c r="E47" s="127"/>
      <c r="F47" s="53" t="s">
        <v>16</v>
      </c>
      <c r="G47" s="53" t="s">
        <v>27</v>
      </c>
      <c r="H47" s="127"/>
      <c r="I47" s="127"/>
      <c r="J47" s="68" t="s">
        <v>333</v>
      </c>
      <c r="K47" s="127"/>
      <c r="L47" s="127"/>
      <c r="M47" s="127"/>
      <c r="N47" s="133"/>
      <c r="O47" s="53" t="s">
        <v>335</v>
      </c>
      <c r="P47" s="53" t="s">
        <v>271</v>
      </c>
      <c r="Q47" s="53" t="str">
        <f>_xlfn.IFS(P47=DATOS!$R$2,DATOS!$S$2,P47=DATOS!$R$3,DATOS!$S$3,P47=DATOS!$R$4,DATOS!$S$4,P47=DATOS!$R$5,DATOS!$S$5,P47=DATOS!$R$6,DATOS!$S$6)</f>
        <v>Fuerte</v>
      </c>
      <c r="R47" s="69">
        <f>_xlfn.IFS(Q47=DATOS!$S$2,DATOS!$T$2,Q47=DATOS!$S$4,DATOS!$T$4,Q47=DATOS!$S$5,DATOS!$T$5,Q47=DATOS!$S$6,DATOS!$T$6)</f>
        <v>100</v>
      </c>
      <c r="S47" s="132"/>
      <c r="T47" s="127"/>
      <c r="U47" s="132"/>
      <c r="V47" s="132"/>
      <c r="W47" s="127"/>
      <c r="X47" s="127"/>
      <c r="Y47" s="132"/>
      <c r="Z47" s="132"/>
      <c r="AA47" s="127"/>
      <c r="AB47" s="127"/>
      <c r="AC47" s="133"/>
      <c r="AD47" s="127"/>
      <c r="AE47" s="127"/>
      <c r="AF47" s="127"/>
      <c r="AG47" s="127"/>
      <c r="AH47" s="130"/>
      <c r="AI47" s="130"/>
      <c r="AJ47" s="127"/>
      <c r="AK47" s="127"/>
      <c r="AL47" s="127"/>
      <c r="AM47" s="127"/>
      <c r="AN47" s="127"/>
      <c r="AO47" s="147"/>
      <c r="AP47" s="127"/>
    </row>
    <row r="48" spans="3:42" s="88" customFormat="1" ht="72.75" customHeight="1" x14ac:dyDescent="0.25">
      <c r="C48" s="136"/>
      <c r="D48" s="53" t="s">
        <v>299</v>
      </c>
      <c r="E48" s="127"/>
      <c r="F48" s="53" t="s">
        <v>16</v>
      </c>
      <c r="G48" s="53" t="s">
        <v>27</v>
      </c>
      <c r="H48" s="127"/>
      <c r="I48" s="127"/>
      <c r="J48" s="68" t="s">
        <v>155</v>
      </c>
      <c r="K48" s="127"/>
      <c r="L48" s="127"/>
      <c r="M48" s="127"/>
      <c r="N48" s="133"/>
      <c r="O48" s="53" t="s">
        <v>782</v>
      </c>
      <c r="P48" s="53" t="s">
        <v>272</v>
      </c>
      <c r="Q48" s="53" t="str">
        <f>_xlfn.IFS(P48=DATOS!$R$2,DATOS!$S$2,P48=DATOS!$R$3,DATOS!$S$3,P48=DATOS!$R$4,DATOS!$S$4,P48=DATOS!$R$5,DATOS!$S$5,P48=DATOS!$R$6,DATOS!$S$6)</f>
        <v>Débil</v>
      </c>
      <c r="R48" s="69">
        <f>_xlfn.IFS(Q48=DATOS!$S$2,DATOS!$T$2,Q48=DATOS!$S$4,DATOS!$T$4,Q48=DATOS!$S$5,DATOS!$T$5,Q48=DATOS!$S$6,DATOS!$T$6)</f>
        <v>0</v>
      </c>
      <c r="S48" s="127"/>
      <c r="T48" s="127"/>
      <c r="U48" s="132"/>
      <c r="V48" s="132"/>
      <c r="W48" s="127"/>
      <c r="X48" s="127"/>
      <c r="Y48" s="132"/>
      <c r="Z48" s="132"/>
      <c r="AA48" s="127"/>
      <c r="AB48" s="127"/>
      <c r="AC48" s="133"/>
      <c r="AD48" s="127"/>
      <c r="AE48" s="127"/>
      <c r="AF48" s="127"/>
      <c r="AG48" s="127"/>
      <c r="AH48" s="130"/>
      <c r="AI48" s="130"/>
      <c r="AJ48" s="127"/>
      <c r="AK48" s="127"/>
      <c r="AL48" s="127"/>
      <c r="AM48" s="127"/>
      <c r="AN48" s="127"/>
      <c r="AO48" s="148"/>
      <c r="AP48" s="127"/>
    </row>
    <row r="49" spans="3:43" s="88" customFormat="1" ht="54.75" customHeight="1" x14ac:dyDescent="0.25">
      <c r="C49" s="136">
        <v>15</v>
      </c>
      <c r="D49" s="53" t="s">
        <v>299</v>
      </c>
      <c r="E49" s="127" t="s">
        <v>282</v>
      </c>
      <c r="F49" s="53" t="s">
        <v>16</v>
      </c>
      <c r="G49" s="53" t="s">
        <v>18</v>
      </c>
      <c r="H49" s="127" t="s">
        <v>111</v>
      </c>
      <c r="I49" s="127" t="s">
        <v>112</v>
      </c>
      <c r="J49" s="53" t="s">
        <v>157</v>
      </c>
      <c r="K49" s="127" t="s">
        <v>159</v>
      </c>
      <c r="L49" s="127">
        <v>1</v>
      </c>
      <c r="M49" s="127">
        <v>3</v>
      </c>
      <c r="N49" s="133" t="str">
        <f>INDEX(DATOS!$J$4:$N$8,Mapa!L49:L51,Mapa!M49:M51)</f>
        <v>Moderada</v>
      </c>
      <c r="O49" s="53" t="s">
        <v>340</v>
      </c>
      <c r="P49" s="53" t="s">
        <v>271</v>
      </c>
      <c r="Q49" s="53" t="str">
        <f>_xlfn.IFS(P49=DATOS!$R$2,DATOS!$S$2,P49=DATOS!$R$3,DATOS!$S$3,P49=DATOS!$R$4,DATOS!$S$4,P49=DATOS!$R$5,DATOS!$S$5,P49=DATOS!$R$6,DATOS!$S$6)</f>
        <v>Fuerte</v>
      </c>
      <c r="R49" s="69">
        <f>_xlfn.IFS(Q49=DATOS!$S$2,DATOS!$T$2,Q49=DATOS!$S$4,DATOS!$T$4,Q49=DATOS!$S$5,DATOS!$T$5,Q49=DATOS!$S$6,DATOS!$T$6)</f>
        <v>100</v>
      </c>
      <c r="S49" s="132">
        <f>AVERAGE(R49:R51)</f>
        <v>100</v>
      </c>
      <c r="T49" s="127" t="str">
        <f>IF(S49&gt;=100,"Fuerte",IF(OR(S49=99,S49&gt;=50),"Moderado","Débil"))</f>
        <v>Fuerte</v>
      </c>
      <c r="U49" s="132" t="s">
        <v>90</v>
      </c>
      <c r="V49" s="132" t="s">
        <v>90</v>
      </c>
      <c r="W49" s="132">
        <f>_xlfn.IFS(AND(T49=DATOS!$S$5,U49=DATOS!$X$2),2,AND(T49=DATOS!$S$5,U49=DATOS!$U$4),0,AND(T49=DATOS!$S$5,U49=DATOS!$U$3),0,AND(T49=DATOS!$S$4,U49=DATOS!$U$2,1),1,AND(T49=DATOS!$S$4,U49=DATOS!$U$4),0,AND(T49=DATOS!$S$4,U49=DATOS!$U$3),0,AND(T49=DATOS!$S$2,U49=DATOS!$U$4),0)</f>
        <v>2</v>
      </c>
      <c r="X49" s="132">
        <f>_xlfn.IFS(AND(T49=DATOS!$S$5,V49=DATOS!$U$2),2,AND(T49=DATOS!$S$5,V49=DATOS!$U$4),0,AND(T49=DATOS!$S$5,V49=DATOS!$U$3),1,AND(T49=DATOS!$S$4,V49=DATOS!$U$2,1),1,AND(T49=DATOS!$S$4,V49=DATOS!$U$4),0,AND(T49=DATOS!$S$4,V49=DATOS!$U$3),0,AND(T49=DATOS!$S$2,V49=DATOS!$U$4),0)</f>
        <v>2</v>
      </c>
      <c r="Y49" s="132">
        <f>L49-W49</f>
        <v>-1</v>
      </c>
      <c r="Z49" s="132">
        <f>M49-X49</f>
        <v>1</v>
      </c>
      <c r="AA49" s="132">
        <f>_xlfn.IFS(AND(Y49=0),1,AND(Y49=1),1,AND(Y49=2),2,AND(Y49=3),3,AND(Y49=4),4,AND(Y49=5),5,AND(Y49=-1),1)</f>
        <v>1</v>
      </c>
      <c r="AB49" s="132">
        <f>_xlfn.IFS(AND(Z49=0),1,AND(Z49=1),1,AND(Z49=2),2,AND(Z49=3),3,AND(Z49=4),4,AND(Z49=5),5,AND(Z49=-1),1)</f>
        <v>1</v>
      </c>
      <c r="AC49" s="133" t="str">
        <f>INDEX(DATOS!$J$4:$N$8,Mapa!AA49:AA51,Mapa!AB49:AB51)</f>
        <v>Baja</v>
      </c>
      <c r="AD49" s="127" t="str">
        <f>_xlfn.IFS(AC49=DATOS!$O$2,DATOS!$P$2,AC49=DATOS!$O$3,DATOS!$P$3,AC49=DATOS!$O$4,DATOS!$P$4,AC49=DATOS!$O$5,DATOS!$P$5)</f>
        <v>Asumir el riesgo</v>
      </c>
      <c r="AE49" s="127" t="s">
        <v>63</v>
      </c>
      <c r="AF49" s="127" t="s">
        <v>783</v>
      </c>
      <c r="AG49" s="127" t="s">
        <v>784</v>
      </c>
      <c r="AH49" s="130">
        <v>45665</v>
      </c>
      <c r="AI49" s="130">
        <v>46022</v>
      </c>
      <c r="AJ49" s="127" t="s">
        <v>81</v>
      </c>
      <c r="AK49" s="127" t="s">
        <v>285</v>
      </c>
      <c r="AL49" s="127" t="s">
        <v>306</v>
      </c>
      <c r="AM49" s="127" t="s">
        <v>156</v>
      </c>
      <c r="AN49" s="127" t="s">
        <v>108</v>
      </c>
      <c r="AO49" s="127" t="s">
        <v>111</v>
      </c>
      <c r="AP49" s="127" t="s">
        <v>111</v>
      </c>
    </row>
    <row r="50" spans="3:43" s="88" customFormat="1" ht="54.75" customHeight="1" x14ac:dyDescent="0.25">
      <c r="C50" s="136"/>
      <c r="D50" s="53" t="s">
        <v>299</v>
      </c>
      <c r="E50" s="127"/>
      <c r="F50" s="53" t="s">
        <v>16</v>
      </c>
      <c r="G50" s="53" t="s">
        <v>18</v>
      </c>
      <c r="H50" s="127"/>
      <c r="I50" s="127"/>
      <c r="J50" s="68" t="s">
        <v>158</v>
      </c>
      <c r="K50" s="127"/>
      <c r="L50" s="127"/>
      <c r="M50" s="127"/>
      <c r="N50" s="133"/>
      <c r="O50" s="53" t="s">
        <v>341</v>
      </c>
      <c r="P50" s="53" t="s">
        <v>271</v>
      </c>
      <c r="Q50" s="53" t="str">
        <f>_xlfn.IFS(P50=DATOS!$R$2,DATOS!$S$2,P50=DATOS!$R$3,DATOS!$S$3,P50=DATOS!$R$4,DATOS!$S$4,P50=DATOS!$R$5,DATOS!$S$5,P50=DATOS!$R$6,DATOS!$S$6)</f>
        <v>Fuerte</v>
      </c>
      <c r="R50" s="69">
        <f>_xlfn.IFS(Q50=DATOS!$S$2,DATOS!$T$2,Q50=DATOS!$S$4,DATOS!$T$4,Q50=DATOS!$S$5,DATOS!$T$5,Q50=DATOS!$S$6,DATOS!$T$6)</f>
        <v>100</v>
      </c>
      <c r="S50" s="132"/>
      <c r="T50" s="127"/>
      <c r="U50" s="132"/>
      <c r="V50" s="132"/>
      <c r="W50" s="127"/>
      <c r="X50" s="127"/>
      <c r="Y50" s="132"/>
      <c r="Z50" s="132"/>
      <c r="AA50" s="127"/>
      <c r="AB50" s="127"/>
      <c r="AC50" s="133"/>
      <c r="AD50" s="127"/>
      <c r="AE50" s="127"/>
      <c r="AF50" s="127"/>
      <c r="AG50" s="127"/>
      <c r="AH50" s="130"/>
      <c r="AI50" s="130"/>
      <c r="AJ50" s="127"/>
      <c r="AK50" s="127"/>
      <c r="AL50" s="127"/>
      <c r="AM50" s="127"/>
      <c r="AN50" s="139"/>
      <c r="AO50" s="139"/>
      <c r="AP50" s="139"/>
    </row>
    <row r="51" spans="3:43" s="88" customFormat="1" ht="54.75" customHeight="1" x14ac:dyDescent="0.25">
      <c r="C51" s="136"/>
      <c r="D51" s="53" t="s">
        <v>299</v>
      </c>
      <c r="E51" s="127"/>
      <c r="F51" s="53" t="s">
        <v>16</v>
      </c>
      <c r="G51" s="53" t="s">
        <v>18</v>
      </c>
      <c r="H51" s="127"/>
      <c r="I51" s="127"/>
      <c r="J51" s="68" t="s">
        <v>339</v>
      </c>
      <c r="K51" s="127"/>
      <c r="L51" s="127"/>
      <c r="M51" s="127"/>
      <c r="N51" s="133"/>
      <c r="O51" s="53" t="s">
        <v>785</v>
      </c>
      <c r="P51" s="53" t="s">
        <v>271</v>
      </c>
      <c r="Q51" s="53" t="str">
        <f>_xlfn.IFS(P51=DATOS!$R$2,DATOS!$S$2,P51=DATOS!$R$3,DATOS!$S$3,P51=DATOS!$R$4,DATOS!$S$4,P51=DATOS!$R$5,DATOS!$S$5,P51=DATOS!$R$6,DATOS!$S$6)</f>
        <v>Fuerte</v>
      </c>
      <c r="R51" s="69">
        <f>_xlfn.IFS(Q51=DATOS!$S$2,DATOS!$T$2,Q51=DATOS!$S$4,DATOS!$T$4,Q51=DATOS!$S$5,DATOS!$T$5,Q51=DATOS!$S$6,DATOS!$T$6)</f>
        <v>100</v>
      </c>
      <c r="S51" s="127"/>
      <c r="T51" s="127"/>
      <c r="U51" s="132"/>
      <c r="V51" s="132"/>
      <c r="W51" s="127"/>
      <c r="X51" s="127"/>
      <c r="Y51" s="132"/>
      <c r="Z51" s="132"/>
      <c r="AA51" s="127"/>
      <c r="AB51" s="127"/>
      <c r="AC51" s="133"/>
      <c r="AD51" s="127"/>
      <c r="AE51" s="127"/>
      <c r="AF51" s="127"/>
      <c r="AG51" s="127"/>
      <c r="AH51" s="130"/>
      <c r="AI51" s="130"/>
      <c r="AJ51" s="127"/>
      <c r="AK51" s="127"/>
      <c r="AL51" s="127"/>
      <c r="AM51" s="127"/>
      <c r="AN51" s="139"/>
      <c r="AO51" s="139"/>
      <c r="AP51" s="139"/>
    </row>
    <row r="52" spans="3:43" s="88" customFormat="1" ht="129.75" customHeight="1" x14ac:dyDescent="0.25">
      <c r="C52" s="136">
        <v>16</v>
      </c>
      <c r="D52" s="53" t="s">
        <v>299</v>
      </c>
      <c r="E52" s="127" t="s">
        <v>154</v>
      </c>
      <c r="F52" s="53" t="s">
        <v>16</v>
      </c>
      <c r="G52" s="53" t="s">
        <v>17</v>
      </c>
      <c r="H52" s="127" t="s">
        <v>111</v>
      </c>
      <c r="I52" s="127" t="s">
        <v>112</v>
      </c>
      <c r="J52" s="68" t="s">
        <v>162</v>
      </c>
      <c r="K52" s="127" t="s">
        <v>342</v>
      </c>
      <c r="L52" s="127">
        <v>1</v>
      </c>
      <c r="M52" s="127">
        <v>3</v>
      </c>
      <c r="N52" s="133" t="str">
        <f>INDEX(DATOS!$J$4:$N$8,Mapa!L52:L54,Mapa!M52:M54)</f>
        <v>Moderada</v>
      </c>
      <c r="O52" s="53" t="s">
        <v>343</v>
      </c>
      <c r="P52" s="53" t="s">
        <v>271</v>
      </c>
      <c r="Q52" s="53" t="str">
        <f>_xlfn.IFS(P52=DATOS!$R$2,DATOS!$S$2,P52=DATOS!$R$3,DATOS!$S$3,P52=DATOS!$R$4,DATOS!$S$4,P52=DATOS!$R$5,DATOS!$S$5,P52=DATOS!$R$6,DATOS!$S$6)</f>
        <v>Fuerte</v>
      </c>
      <c r="R52" s="69">
        <f>_xlfn.IFS(Q52=DATOS!$S$2,DATOS!$T$2,Q52=DATOS!$S$4,DATOS!$T$4,Q52=DATOS!$S$5,DATOS!$T$5,Q52=DATOS!$S$6,DATOS!$T$6)</f>
        <v>100</v>
      </c>
      <c r="S52" s="132">
        <f>AVERAGE(R52:R54)</f>
        <v>33.333333333333336</v>
      </c>
      <c r="T52" s="127" t="str">
        <f>IF(S52&gt;=100,"Fuerte",IF(OR(S52=99,S52&gt;=50),"Moderado","Débil"))</f>
        <v>Débil</v>
      </c>
      <c r="U52" s="132" t="s">
        <v>92</v>
      </c>
      <c r="V52" s="132" t="s">
        <v>92</v>
      </c>
      <c r="W52" s="132">
        <f>_xlfn.IFS(AND(T52=DATOS!$S$5,U52=DATOS!$X$2),2,AND(T52=DATOS!$S$5,U52=DATOS!$U$4),0,AND(T52=DATOS!$S$5,U52=DATOS!$U$3),0,AND(T52=DATOS!$S$4,U52=DATOS!$U$2,1),1,AND(T52=DATOS!$S$4,U52=DATOS!$U$4),0,AND(T52=DATOS!$S$4,U52=DATOS!$U$3),0,AND(T52=DATOS!$S$2,U52=DATOS!$U$4),0)</f>
        <v>0</v>
      </c>
      <c r="X52" s="132">
        <f>_xlfn.IFS(AND(T52=DATOS!$S$5,V52=DATOS!$U$2),2,AND(T52=DATOS!$S$5,V52=DATOS!$U$4),0,AND(T52=DATOS!$S$5,V52=DATOS!$U$3),1,AND(T52=DATOS!$S$4,V52=DATOS!$U$2,1),1,AND(T52=DATOS!$S$4,V52=DATOS!$U$4),0,AND(T52=DATOS!$S$4,V52=DATOS!$U$3),0,AND(T52=DATOS!$S$2,V52=DATOS!$U$4),0)</f>
        <v>0</v>
      </c>
      <c r="Y52" s="132">
        <f>L52-W52</f>
        <v>1</v>
      </c>
      <c r="Z52" s="132">
        <f>M52-X52</f>
        <v>3</v>
      </c>
      <c r="AA52" s="132">
        <f>_xlfn.IFS(AND(Y52=0),1,AND(Y52=1),1,AND(Y52=2),2,AND(Y52=3),3,AND(Y52=4),4,AND(Y52=5),5,AND(Y52=-1),1)</f>
        <v>1</v>
      </c>
      <c r="AB52" s="132">
        <f>_xlfn.IFS(AND(Z52=0),1,AND(Z52=1),1,AND(Z52=2),2,AND(Z52=3),3,AND(Z52=4),4,AND(Z52=5),5,AND(Z52=-1),1)</f>
        <v>3</v>
      </c>
      <c r="AC52" s="133" t="str">
        <f>INDEX(DATOS!$J$4:$N$8,Mapa!AA52:AA54,Mapa!AB52:AB54)</f>
        <v>Moderada</v>
      </c>
      <c r="AD52" s="127" t="str">
        <f>_xlfn.IFS(AC52=DATOS!$O$2,DATOS!$P$2,AC52=DATOS!$O$3,DATOS!$P$3,AC52=DATOS!$O$4,DATOS!$P$4,AC52=DATOS!$O$5,DATOS!$P$5)</f>
        <v>Asumir o reducir el riesgo</v>
      </c>
      <c r="AE52" s="127" t="s">
        <v>58</v>
      </c>
      <c r="AF52" s="127" t="s">
        <v>461</v>
      </c>
      <c r="AG52" s="127" t="s">
        <v>406</v>
      </c>
      <c r="AH52" s="130">
        <v>45665</v>
      </c>
      <c r="AI52" s="130">
        <v>46022</v>
      </c>
      <c r="AJ52" s="127" t="s">
        <v>0</v>
      </c>
      <c r="AK52" s="127" t="s">
        <v>556</v>
      </c>
      <c r="AL52" s="127" t="s">
        <v>344</v>
      </c>
      <c r="AM52" s="127" t="s">
        <v>156</v>
      </c>
      <c r="AN52" s="127" t="s">
        <v>108</v>
      </c>
      <c r="AO52" s="127" t="s">
        <v>111</v>
      </c>
      <c r="AP52" s="127" t="s">
        <v>111</v>
      </c>
    </row>
    <row r="53" spans="3:43" s="88" customFormat="1" ht="54.75" customHeight="1" x14ac:dyDescent="0.25">
      <c r="C53" s="136"/>
      <c r="D53" s="53" t="s">
        <v>299</v>
      </c>
      <c r="E53" s="127"/>
      <c r="F53" s="53" t="s">
        <v>16</v>
      </c>
      <c r="G53" s="53" t="s">
        <v>17</v>
      </c>
      <c r="H53" s="127"/>
      <c r="I53" s="127"/>
      <c r="J53" s="68" t="s">
        <v>160</v>
      </c>
      <c r="K53" s="127"/>
      <c r="L53" s="127"/>
      <c r="M53" s="127"/>
      <c r="N53" s="133"/>
      <c r="O53" s="53" t="s">
        <v>786</v>
      </c>
      <c r="P53" s="53" t="s">
        <v>272</v>
      </c>
      <c r="Q53" s="53" t="str">
        <f>_xlfn.IFS(P53=DATOS!$R$2,DATOS!$S$2,P53=DATOS!$R$3,DATOS!$S$3,P53=DATOS!$R$4,DATOS!$S$4,P53=DATOS!$R$5,DATOS!$S$5,P53=DATOS!$R$6,DATOS!$S$6)</f>
        <v>Débil</v>
      </c>
      <c r="R53" s="69">
        <f>_xlfn.IFS(Q53=DATOS!$S$2,DATOS!$T$2,Q53=DATOS!$S$4,DATOS!$T$4,Q53=DATOS!$S$5,DATOS!$T$5,Q53=DATOS!$S$6,DATOS!$T$6)</f>
        <v>0</v>
      </c>
      <c r="S53" s="132"/>
      <c r="T53" s="127"/>
      <c r="U53" s="132"/>
      <c r="V53" s="132"/>
      <c r="W53" s="127"/>
      <c r="X53" s="127"/>
      <c r="Y53" s="132"/>
      <c r="Z53" s="132"/>
      <c r="AA53" s="127"/>
      <c r="AB53" s="127"/>
      <c r="AC53" s="133"/>
      <c r="AD53" s="127"/>
      <c r="AE53" s="127"/>
      <c r="AF53" s="127"/>
      <c r="AG53" s="127"/>
      <c r="AH53" s="130"/>
      <c r="AI53" s="130"/>
      <c r="AJ53" s="127"/>
      <c r="AK53" s="127"/>
      <c r="AL53" s="127"/>
      <c r="AM53" s="127"/>
      <c r="AN53" s="127"/>
      <c r="AO53" s="127"/>
      <c r="AP53" s="127"/>
    </row>
    <row r="54" spans="3:43" s="88" customFormat="1" ht="54.75" customHeight="1" x14ac:dyDescent="0.25">
      <c r="C54" s="136"/>
      <c r="D54" s="53" t="s">
        <v>299</v>
      </c>
      <c r="E54" s="127"/>
      <c r="F54" s="53" t="s">
        <v>16</v>
      </c>
      <c r="G54" s="53" t="s">
        <v>17</v>
      </c>
      <c r="H54" s="127"/>
      <c r="I54" s="127"/>
      <c r="J54" s="68" t="s">
        <v>161</v>
      </c>
      <c r="K54" s="127"/>
      <c r="L54" s="127"/>
      <c r="M54" s="127"/>
      <c r="N54" s="133"/>
      <c r="O54" s="53" t="s">
        <v>787</v>
      </c>
      <c r="P54" s="53" t="s">
        <v>272</v>
      </c>
      <c r="Q54" s="53" t="str">
        <f>_xlfn.IFS(P54=DATOS!$R$2,DATOS!$S$2,P54=DATOS!$R$3,DATOS!$S$3,P54=DATOS!$R$4,DATOS!$S$4,P54=DATOS!$R$5,DATOS!$S$5,P54=DATOS!$R$6,DATOS!$S$6)</f>
        <v>Débil</v>
      </c>
      <c r="R54" s="69">
        <f>_xlfn.IFS(Q54=DATOS!$S$2,DATOS!$T$2,Q54=DATOS!$S$4,DATOS!$T$4,Q54=DATOS!$S$5,DATOS!$T$5,Q54=DATOS!$S$6,DATOS!$T$6)</f>
        <v>0</v>
      </c>
      <c r="S54" s="127"/>
      <c r="T54" s="127"/>
      <c r="U54" s="132"/>
      <c r="V54" s="132"/>
      <c r="W54" s="127"/>
      <c r="X54" s="127"/>
      <c r="Y54" s="132"/>
      <c r="Z54" s="132"/>
      <c r="AA54" s="127"/>
      <c r="AB54" s="127"/>
      <c r="AC54" s="133"/>
      <c r="AD54" s="127"/>
      <c r="AE54" s="127"/>
      <c r="AF54" s="127"/>
      <c r="AG54" s="127"/>
      <c r="AH54" s="130"/>
      <c r="AI54" s="130"/>
      <c r="AJ54" s="127"/>
      <c r="AK54" s="127"/>
      <c r="AL54" s="127"/>
      <c r="AM54" s="127"/>
      <c r="AN54" s="127"/>
      <c r="AO54" s="127"/>
      <c r="AP54" s="127"/>
    </row>
    <row r="55" spans="3:43" s="88" customFormat="1" ht="96" customHeight="1" x14ac:dyDescent="0.25">
      <c r="C55" s="136">
        <v>17</v>
      </c>
      <c r="D55" s="53" t="s">
        <v>298</v>
      </c>
      <c r="E55" s="127" t="s">
        <v>143</v>
      </c>
      <c r="F55" s="53" t="s">
        <v>16</v>
      </c>
      <c r="G55" s="53" t="s">
        <v>126</v>
      </c>
      <c r="H55" s="127" t="s">
        <v>111</v>
      </c>
      <c r="I55" s="127" t="s">
        <v>112</v>
      </c>
      <c r="J55" s="68" t="s">
        <v>558</v>
      </c>
      <c r="K55" s="141" t="s">
        <v>346</v>
      </c>
      <c r="L55" s="127">
        <v>2</v>
      </c>
      <c r="M55" s="127">
        <v>3</v>
      </c>
      <c r="N55" s="133" t="str">
        <f>INDEX(DATOS!$J$4:$N$8,Mapa!L55:L58,Mapa!M55:M58)</f>
        <v>Moderada</v>
      </c>
      <c r="O55" s="53" t="s">
        <v>788</v>
      </c>
      <c r="P55" s="53" t="s">
        <v>271</v>
      </c>
      <c r="Q55" s="53" t="str">
        <f>_xlfn.IFS(P55=DATOS!$R$2,DATOS!$S$2,P55=DATOS!$R$3,DATOS!$S$3,P55=DATOS!$R$4,DATOS!$S$4,P55=DATOS!$R$5,DATOS!$S$5,P55=DATOS!$R$6,DATOS!$S$6)</f>
        <v>Fuerte</v>
      </c>
      <c r="R55" s="69">
        <f>_xlfn.IFS(Q55=DATOS!$S$2,DATOS!$T$2,Q55=DATOS!$S$4,DATOS!$T$4,Q55=DATOS!$S$5,DATOS!$T$5,Q55=DATOS!$S$6,DATOS!$T$6)</f>
        <v>100</v>
      </c>
      <c r="S55" s="132">
        <f>AVERAGE(R55:R58)</f>
        <v>100</v>
      </c>
      <c r="T55" s="127" t="str">
        <f>IF(S55&gt;=100,"Fuerte",IF(OR(S55=99,S55&gt;=50),"Moderado","Débil"))</f>
        <v>Fuerte</v>
      </c>
      <c r="U55" s="132" t="s">
        <v>90</v>
      </c>
      <c r="V55" s="132" t="s">
        <v>91</v>
      </c>
      <c r="W55" s="132">
        <f>_xlfn.IFS(AND(T55=DATOS!$S$5,U55=DATOS!$X$2),2,AND(T55=DATOS!$S$5,U55=DATOS!$U$4),0,AND(T55=DATOS!$S$5,U55=DATOS!$U$3),0,AND(T55=DATOS!$S$4,U55=DATOS!$U$2,1),1,AND(T55=DATOS!$S$4,U55=DATOS!$U$4),0,AND(T55=DATOS!$S$4,U55=DATOS!$U$3),0,AND(T55=DATOS!$S$2,U55=DATOS!$U$4),0)</f>
        <v>2</v>
      </c>
      <c r="X55" s="132">
        <f>_xlfn.IFS(AND(T55=DATOS!$S$5,V55=DATOS!$U$2),2,AND(T55=DATOS!$S$5,V55=DATOS!$U$4),0,AND(T55=DATOS!$S$5,V55=DATOS!$U$3),1,AND(T55=DATOS!$S$4,V55=DATOS!$U$2,1),1,AND(T55=DATOS!$S$4,V55=DATOS!$U$4),0,AND(T55=DATOS!$S$4,V55=DATOS!$U$3),0,AND(T55=DATOS!$S$2,V55=DATOS!$U$4),0)</f>
        <v>1</v>
      </c>
      <c r="Y55" s="132">
        <f>L55-W55</f>
        <v>0</v>
      </c>
      <c r="Z55" s="132">
        <f>M55-X55</f>
        <v>2</v>
      </c>
      <c r="AA55" s="132">
        <f>_xlfn.IFS(AND(Y55=0),1,AND(Y55=1),1,AND(Y55=2),2,AND(Y55=3),3,AND(Y55=4),4,AND(Y55=5),5,AND(Y55=-1),1)</f>
        <v>1</v>
      </c>
      <c r="AB55" s="132">
        <f>_xlfn.IFS(AND(Z55=0),1,AND(Z55=1),1,AND(Z55=2),2,AND(Z55=3),3,AND(Z55=4),4,AND(Z55=5),5,AND(Z55=-1),1)</f>
        <v>2</v>
      </c>
      <c r="AC55" s="133" t="str">
        <f>INDEX(DATOS!$J$4:$N$8,Mapa!AA55:AA58,Mapa!AB55:AB58)</f>
        <v>Baja</v>
      </c>
      <c r="AD55" s="127" t="str">
        <f>_xlfn.IFS(AC55=DATOS!$O$2,DATOS!$P$2,AC55=DATOS!$O$3,DATOS!$P$3,AC55=DATOS!$O$4,DATOS!$P$4,AC55=DATOS!$O$5,DATOS!$P$5)</f>
        <v>Asumir el riesgo</v>
      </c>
      <c r="AE55" s="127" t="s">
        <v>63</v>
      </c>
      <c r="AF55" s="127" t="s">
        <v>789</v>
      </c>
      <c r="AG55" s="127" t="s">
        <v>407</v>
      </c>
      <c r="AH55" s="130">
        <v>45665</v>
      </c>
      <c r="AI55" s="130">
        <v>46022</v>
      </c>
      <c r="AJ55" s="127" t="s">
        <v>84</v>
      </c>
      <c r="AK55" s="127" t="s">
        <v>561</v>
      </c>
      <c r="AL55" s="127" t="s">
        <v>562</v>
      </c>
      <c r="AM55" s="127" t="s">
        <v>408</v>
      </c>
      <c r="AN55" s="127" t="s">
        <v>108</v>
      </c>
      <c r="AO55" s="127" t="s">
        <v>111</v>
      </c>
      <c r="AP55" s="127" t="s">
        <v>111</v>
      </c>
    </row>
    <row r="56" spans="3:43" s="88" customFormat="1" ht="146.25" customHeight="1" x14ac:dyDescent="0.25">
      <c r="C56" s="136"/>
      <c r="D56" s="53" t="s">
        <v>298</v>
      </c>
      <c r="E56" s="127"/>
      <c r="F56" s="53" t="s">
        <v>16</v>
      </c>
      <c r="G56" s="53" t="s">
        <v>126</v>
      </c>
      <c r="H56" s="127"/>
      <c r="I56" s="127"/>
      <c r="J56" s="68" t="s">
        <v>559</v>
      </c>
      <c r="K56" s="141"/>
      <c r="L56" s="127"/>
      <c r="M56" s="127"/>
      <c r="N56" s="133"/>
      <c r="O56" s="53" t="s">
        <v>790</v>
      </c>
      <c r="P56" s="53" t="s">
        <v>271</v>
      </c>
      <c r="Q56" s="53" t="str">
        <f>_xlfn.IFS(P56=DATOS!$R$2,DATOS!$S$2,P56=DATOS!$R$3,DATOS!$S$3,P56=DATOS!$R$4,DATOS!$S$4,P56=DATOS!$R$5,DATOS!$S$5,P56=DATOS!$R$6,DATOS!$S$6)</f>
        <v>Fuerte</v>
      </c>
      <c r="R56" s="69">
        <f>_xlfn.IFS(Q56=DATOS!$S$2,DATOS!$T$2,Q56=DATOS!$S$4,DATOS!$T$4,Q56=DATOS!$S$5,DATOS!$T$5,Q56=DATOS!$S$6,DATOS!$T$6)</f>
        <v>100</v>
      </c>
      <c r="S56" s="132"/>
      <c r="T56" s="127"/>
      <c r="U56" s="132"/>
      <c r="V56" s="132"/>
      <c r="W56" s="127"/>
      <c r="X56" s="127"/>
      <c r="Y56" s="132"/>
      <c r="Z56" s="132"/>
      <c r="AA56" s="127"/>
      <c r="AB56" s="127"/>
      <c r="AC56" s="133"/>
      <c r="AD56" s="127"/>
      <c r="AE56" s="127"/>
      <c r="AF56" s="127"/>
      <c r="AG56" s="127"/>
      <c r="AH56" s="130"/>
      <c r="AI56" s="130"/>
      <c r="AJ56" s="127"/>
      <c r="AK56" s="127"/>
      <c r="AL56" s="127"/>
      <c r="AM56" s="127"/>
      <c r="AN56" s="127"/>
      <c r="AO56" s="127"/>
      <c r="AP56" s="127"/>
    </row>
    <row r="57" spans="3:43" s="88" customFormat="1" ht="81.75" customHeight="1" x14ac:dyDescent="0.25">
      <c r="C57" s="136"/>
      <c r="D57" s="53" t="s">
        <v>298</v>
      </c>
      <c r="E57" s="127"/>
      <c r="F57" s="53" t="s">
        <v>16</v>
      </c>
      <c r="G57" s="53" t="s">
        <v>126</v>
      </c>
      <c r="H57" s="127"/>
      <c r="I57" s="127"/>
      <c r="J57" s="68" t="s">
        <v>144</v>
      </c>
      <c r="K57" s="141"/>
      <c r="L57" s="127"/>
      <c r="M57" s="127"/>
      <c r="N57" s="133"/>
      <c r="O57" s="53" t="s">
        <v>462</v>
      </c>
      <c r="P57" s="53" t="s">
        <v>271</v>
      </c>
      <c r="Q57" s="53" t="str">
        <f>_xlfn.IFS(P57=DATOS!$R$2,DATOS!$S$2,P57=DATOS!$R$3,DATOS!$S$3,P57=DATOS!$R$4,DATOS!$S$4,P57=DATOS!$R$5,DATOS!$S$5,P57=DATOS!$R$6,DATOS!$S$6)</f>
        <v>Fuerte</v>
      </c>
      <c r="R57" s="69">
        <f>_xlfn.IFS(Q57=DATOS!$S$2,DATOS!$T$2,Q57=DATOS!$S$4,DATOS!$T$4,Q57=DATOS!$S$5,DATOS!$T$5,Q57=DATOS!$S$6,DATOS!$T$6)</f>
        <v>100</v>
      </c>
      <c r="S57" s="132"/>
      <c r="T57" s="127"/>
      <c r="U57" s="132"/>
      <c r="V57" s="132"/>
      <c r="W57" s="127"/>
      <c r="X57" s="127"/>
      <c r="Y57" s="132"/>
      <c r="Z57" s="132"/>
      <c r="AA57" s="127"/>
      <c r="AB57" s="127"/>
      <c r="AC57" s="133"/>
      <c r="AD57" s="127"/>
      <c r="AE57" s="127"/>
      <c r="AF57" s="127"/>
      <c r="AG57" s="127"/>
      <c r="AH57" s="130"/>
      <c r="AI57" s="130"/>
      <c r="AJ57" s="127"/>
      <c r="AK57" s="127"/>
      <c r="AL57" s="127"/>
      <c r="AM57" s="127"/>
      <c r="AN57" s="127"/>
      <c r="AO57" s="127"/>
      <c r="AP57" s="127"/>
    </row>
    <row r="58" spans="3:43" s="88" customFormat="1" ht="73.5" customHeight="1" x14ac:dyDescent="0.25">
      <c r="C58" s="136"/>
      <c r="D58" s="53" t="s">
        <v>298</v>
      </c>
      <c r="E58" s="127"/>
      <c r="F58" s="53" t="s">
        <v>16</v>
      </c>
      <c r="G58" s="53" t="s">
        <v>280</v>
      </c>
      <c r="H58" s="127"/>
      <c r="I58" s="127"/>
      <c r="J58" s="68" t="s">
        <v>557</v>
      </c>
      <c r="K58" s="141"/>
      <c r="L58" s="127"/>
      <c r="M58" s="127"/>
      <c r="N58" s="133"/>
      <c r="O58" s="53" t="s">
        <v>560</v>
      </c>
      <c r="P58" s="53" t="s">
        <v>271</v>
      </c>
      <c r="Q58" s="53" t="str">
        <f>_xlfn.IFS(P58=DATOS!$R$2,DATOS!$S$2,P58=DATOS!$R$3,DATOS!$S$3,P58=DATOS!$R$4,DATOS!$S$4,P58=DATOS!$R$5,DATOS!$S$5,P58=DATOS!$R$6,DATOS!$S$6)</f>
        <v>Fuerte</v>
      </c>
      <c r="R58" s="69">
        <f>_xlfn.IFS(Q58=DATOS!$S$2,DATOS!$T$2,Q58=DATOS!$S$4,DATOS!$T$4,Q58=DATOS!$S$5,DATOS!$T$5,Q58=DATOS!$S$6,DATOS!$T$6)</f>
        <v>100</v>
      </c>
      <c r="S58" s="127"/>
      <c r="T58" s="127"/>
      <c r="U58" s="132"/>
      <c r="V58" s="132"/>
      <c r="W58" s="127"/>
      <c r="X58" s="127"/>
      <c r="Y58" s="132"/>
      <c r="Z58" s="132"/>
      <c r="AA58" s="127"/>
      <c r="AB58" s="127"/>
      <c r="AC58" s="133"/>
      <c r="AD58" s="127"/>
      <c r="AE58" s="127"/>
      <c r="AF58" s="127"/>
      <c r="AG58" s="127"/>
      <c r="AH58" s="130"/>
      <c r="AI58" s="130"/>
      <c r="AJ58" s="127"/>
      <c r="AK58" s="127"/>
      <c r="AL58" s="127"/>
      <c r="AM58" s="127"/>
      <c r="AN58" s="127"/>
      <c r="AO58" s="127"/>
      <c r="AP58" s="127"/>
    </row>
    <row r="59" spans="3:43" s="88" customFormat="1" ht="73.8" customHeight="1" x14ac:dyDescent="0.25">
      <c r="C59" s="136">
        <v>18</v>
      </c>
      <c r="D59" s="53" t="s">
        <v>298</v>
      </c>
      <c r="E59" s="127" t="s">
        <v>705</v>
      </c>
      <c r="F59" s="53" t="s">
        <v>16</v>
      </c>
      <c r="G59" s="53" t="s">
        <v>27</v>
      </c>
      <c r="H59" s="127" t="s">
        <v>111</v>
      </c>
      <c r="I59" s="127" t="s">
        <v>111</v>
      </c>
      <c r="J59" s="68" t="s">
        <v>483</v>
      </c>
      <c r="K59" s="141" t="s">
        <v>484</v>
      </c>
      <c r="L59" s="127">
        <v>2</v>
      </c>
      <c r="M59" s="127">
        <v>4</v>
      </c>
      <c r="N59" s="133" t="str">
        <f>INDEX(DATOS!$J$4:$N$8,Mapa!L59:L61,Mapa!M59:M61)</f>
        <v>Alta</v>
      </c>
      <c r="O59" s="53" t="s">
        <v>598</v>
      </c>
      <c r="P59" s="53" t="s">
        <v>271</v>
      </c>
      <c r="Q59" s="53" t="str">
        <f>_xlfn.IFS(P59=DATOS!$R$2,DATOS!$S$2,P59=DATOS!$R$3,DATOS!$S$3,P59=DATOS!$R$4,DATOS!$S$4,P59=DATOS!$R$5,DATOS!$S$5,P59=DATOS!$R$6,DATOS!$S$6)</f>
        <v>Fuerte</v>
      </c>
      <c r="R59" s="69">
        <f>_xlfn.IFS(Q59=DATOS!$S$2,DATOS!$T$2,Q59=DATOS!$S$4,DATOS!$T$4,Q59=DATOS!$S$5,DATOS!$T$5,Q59=DATOS!$S$6,DATOS!$T$6)</f>
        <v>100</v>
      </c>
      <c r="S59" s="132">
        <f>AVERAGE(R59:R61)</f>
        <v>100</v>
      </c>
      <c r="T59" s="127" t="str">
        <f>IF(S59&gt;=100,"Fuerte",IF(OR(S59=99,S59&gt;=50),"Moderado","Débil"))</f>
        <v>Fuerte</v>
      </c>
      <c r="U59" s="132" t="s">
        <v>90</v>
      </c>
      <c r="V59" s="132" t="s">
        <v>90</v>
      </c>
      <c r="W59" s="132">
        <f>_xlfn.IFS(AND(T59=DATOS!$S$5,U59=DATOS!$X$2),2,AND(T59=DATOS!$S$5,U59=DATOS!$U$4),0,AND(T59=DATOS!$S$5,U59=DATOS!$U$3),0,AND(T59=DATOS!$S$4,U59=DATOS!$U$2,1),1,AND(T59=DATOS!$S$4,U59=DATOS!$U$4),0,AND(T59=DATOS!$S$4,U59=DATOS!$U$3),0,AND(T59=DATOS!$S$2,U59=DATOS!$U$4),0)</f>
        <v>2</v>
      </c>
      <c r="X59" s="132">
        <f>_xlfn.IFS(AND(T59=DATOS!$S$5,V59=DATOS!$U$2),2,AND(T59=DATOS!$S$5,V59=DATOS!$U$4),0,AND(T59=DATOS!$S$5,V59=DATOS!$U$3),1,AND(T59=DATOS!$S$4,V59=DATOS!$U$2,1),1,AND(T59=DATOS!$S$4,V59=DATOS!$U$4),0,AND(T59=DATOS!$S$4,V59=DATOS!$U$3),0,AND(T59=DATOS!$S$2,V59=DATOS!$U$4),0)</f>
        <v>2</v>
      </c>
      <c r="Y59" s="132">
        <f>L59-W59</f>
        <v>0</v>
      </c>
      <c r="Z59" s="132">
        <f>M59-X59</f>
        <v>2</v>
      </c>
      <c r="AA59" s="132">
        <f>_xlfn.IFS(AND(Y59=0),1,AND(Y59=1),1,AND(Y59=2),2,AND(Y59=3),3,AND(Y59=4),4,AND(Y59=5),5,AND(Y59=-1),1)</f>
        <v>1</v>
      </c>
      <c r="AB59" s="132">
        <f>_xlfn.IFS(AND(Z59=0),1,AND(Z59=1),1,AND(Z59=2),2,AND(Z59=3),3,AND(Z59=4),4,AND(Z59=5),5,AND(Z59=-1),1)</f>
        <v>2</v>
      </c>
      <c r="AC59" s="133" t="str">
        <f>INDEX(DATOS!$J$4:$N$8,Mapa!AA59:AA61,Mapa!AB59:AB61)</f>
        <v>Baja</v>
      </c>
      <c r="AD59" s="127" t="str">
        <f>_xlfn.IFS(AC59=DATOS!$O$2,DATOS!$P$2,AC59=DATOS!$O$3,DATOS!$P$3,AC59=DATOS!$O$4,DATOS!$P$4,AC59=DATOS!$O$5,DATOS!$P$5)</f>
        <v>Asumir el riesgo</v>
      </c>
      <c r="AE59" s="127" t="s">
        <v>58</v>
      </c>
      <c r="AF59" s="127" t="s">
        <v>564</v>
      </c>
      <c r="AG59" s="127" t="s">
        <v>407</v>
      </c>
      <c r="AH59" s="130">
        <v>45665</v>
      </c>
      <c r="AI59" s="130">
        <v>46022</v>
      </c>
      <c r="AJ59" s="127" t="s">
        <v>0</v>
      </c>
      <c r="AK59" s="127" t="s">
        <v>566</v>
      </c>
      <c r="AL59" s="127" t="s">
        <v>565</v>
      </c>
      <c r="AM59" s="127" t="s">
        <v>485</v>
      </c>
      <c r="AN59" s="127" t="s">
        <v>108</v>
      </c>
      <c r="AO59" s="127" t="s">
        <v>111</v>
      </c>
      <c r="AP59" s="127" t="s">
        <v>111</v>
      </c>
      <c r="AQ59" s="144"/>
    </row>
    <row r="60" spans="3:43" s="88" customFormat="1" ht="61.2" customHeight="1" x14ac:dyDescent="0.25">
      <c r="C60" s="136"/>
      <c r="D60" s="53" t="s">
        <v>298</v>
      </c>
      <c r="E60" s="127"/>
      <c r="F60" s="53" t="s">
        <v>16</v>
      </c>
      <c r="G60" s="53" t="s">
        <v>27</v>
      </c>
      <c r="H60" s="127"/>
      <c r="I60" s="127"/>
      <c r="J60" s="68" t="s">
        <v>464</v>
      </c>
      <c r="K60" s="141"/>
      <c r="L60" s="127"/>
      <c r="M60" s="127"/>
      <c r="N60" s="133"/>
      <c r="O60" s="53" t="s">
        <v>791</v>
      </c>
      <c r="P60" s="53" t="s">
        <v>271</v>
      </c>
      <c r="Q60" s="53" t="str">
        <f>_xlfn.IFS(P60=DATOS!$R$2,DATOS!$S$2,P60=DATOS!$R$3,DATOS!$S$3,P60=DATOS!$R$4,DATOS!$S$4,P60=DATOS!$R$5,DATOS!$S$5,P60=DATOS!$R$6,DATOS!$S$6)</f>
        <v>Fuerte</v>
      </c>
      <c r="R60" s="69">
        <f>_xlfn.IFS(Q60=DATOS!$S$2,DATOS!$T$2,Q60=DATOS!$S$4,DATOS!$T$4,Q60=DATOS!$S$5,DATOS!$T$5,Q60=DATOS!$S$6,DATOS!$T$6)</f>
        <v>100</v>
      </c>
      <c r="S60" s="132"/>
      <c r="T60" s="127"/>
      <c r="U60" s="132"/>
      <c r="V60" s="132"/>
      <c r="W60" s="127"/>
      <c r="X60" s="127"/>
      <c r="Y60" s="132"/>
      <c r="Z60" s="132"/>
      <c r="AA60" s="127"/>
      <c r="AB60" s="127"/>
      <c r="AC60" s="133"/>
      <c r="AD60" s="127"/>
      <c r="AE60" s="127"/>
      <c r="AF60" s="127"/>
      <c r="AG60" s="127"/>
      <c r="AH60" s="130"/>
      <c r="AI60" s="130"/>
      <c r="AJ60" s="127"/>
      <c r="AK60" s="127"/>
      <c r="AL60" s="127"/>
      <c r="AM60" s="127"/>
      <c r="AN60" s="127"/>
      <c r="AO60" s="127"/>
      <c r="AP60" s="127"/>
      <c r="AQ60" s="145"/>
    </row>
    <row r="61" spans="3:43" s="88" customFormat="1" ht="55.5" customHeight="1" x14ac:dyDescent="0.25">
      <c r="C61" s="136"/>
      <c r="D61" s="53" t="s">
        <v>298</v>
      </c>
      <c r="E61" s="127"/>
      <c r="F61" s="53" t="s">
        <v>16</v>
      </c>
      <c r="G61" s="53" t="s">
        <v>27</v>
      </c>
      <c r="H61" s="127"/>
      <c r="I61" s="127"/>
      <c r="J61" s="68" t="s">
        <v>563</v>
      </c>
      <c r="K61" s="141"/>
      <c r="L61" s="127"/>
      <c r="M61" s="127"/>
      <c r="N61" s="133"/>
      <c r="O61" s="53" t="s">
        <v>792</v>
      </c>
      <c r="P61" s="53" t="s">
        <v>271</v>
      </c>
      <c r="Q61" s="53" t="str">
        <f>_xlfn.IFS(P61=DATOS!$R$2,DATOS!$S$2,P61=DATOS!$R$3,DATOS!$S$3,P61=DATOS!$R$4,DATOS!$S$4,P61=DATOS!$R$5,DATOS!$S$5,P61=DATOS!$R$6,DATOS!$S$6)</f>
        <v>Fuerte</v>
      </c>
      <c r="R61" s="69">
        <f>_xlfn.IFS(Q61=DATOS!$S$2,DATOS!$T$2,Q61=DATOS!$S$4,DATOS!$T$4,Q61=DATOS!$S$5,DATOS!$T$5,Q61=DATOS!$S$6,DATOS!$T$6)</f>
        <v>100</v>
      </c>
      <c r="S61" s="127"/>
      <c r="T61" s="127"/>
      <c r="U61" s="132"/>
      <c r="V61" s="132"/>
      <c r="W61" s="127"/>
      <c r="X61" s="127"/>
      <c r="Y61" s="132"/>
      <c r="Z61" s="132"/>
      <c r="AA61" s="127"/>
      <c r="AB61" s="127"/>
      <c r="AC61" s="133"/>
      <c r="AD61" s="127"/>
      <c r="AE61" s="127"/>
      <c r="AF61" s="127"/>
      <c r="AG61" s="127"/>
      <c r="AH61" s="130"/>
      <c r="AI61" s="130"/>
      <c r="AJ61" s="127"/>
      <c r="AK61" s="127"/>
      <c r="AL61" s="127"/>
      <c r="AM61" s="127"/>
      <c r="AN61" s="127"/>
      <c r="AO61" s="127"/>
      <c r="AP61" s="127"/>
      <c r="AQ61" s="146"/>
    </row>
    <row r="62" spans="3:43" s="88" customFormat="1" ht="99.45" customHeight="1" x14ac:dyDescent="0.25">
      <c r="C62" s="136">
        <v>19</v>
      </c>
      <c r="D62" s="53" t="s">
        <v>298</v>
      </c>
      <c r="E62" s="127" t="s">
        <v>567</v>
      </c>
      <c r="F62" s="53" t="s">
        <v>16</v>
      </c>
      <c r="G62" s="53" t="s">
        <v>280</v>
      </c>
      <c r="H62" s="127" t="s">
        <v>111</v>
      </c>
      <c r="I62" s="127" t="s">
        <v>111</v>
      </c>
      <c r="J62" s="68" t="s">
        <v>409</v>
      </c>
      <c r="K62" s="127" t="s">
        <v>410</v>
      </c>
      <c r="L62" s="127">
        <v>1</v>
      </c>
      <c r="M62" s="127">
        <v>3</v>
      </c>
      <c r="N62" s="133" t="str">
        <f>INDEX(DATOS!$J$4:$N$8,Mapa!L62:L64,Mapa!M62:M64)</f>
        <v>Moderada</v>
      </c>
      <c r="O62" s="53" t="s">
        <v>568</v>
      </c>
      <c r="P62" s="53" t="s">
        <v>271</v>
      </c>
      <c r="Q62" s="53" t="str">
        <f>_xlfn.IFS(P62=DATOS!$R$2,DATOS!$S$2,P62=DATOS!$R$3,DATOS!$S$3,P62=DATOS!$R$4,DATOS!$S$4,P62=DATOS!$R$5,DATOS!$S$5,P62=DATOS!$R$6,DATOS!$S$6)</f>
        <v>Fuerte</v>
      </c>
      <c r="R62" s="69">
        <f>_xlfn.IFS(Q62=DATOS!$S$2,DATOS!$T$2,Q62=DATOS!$S$4,DATOS!$T$4,Q62=DATOS!$S$5,DATOS!$T$5,Q62=DATOS!$S$6,DATOS!$T$6)</f>
        <v>100</v>
      </c>
      <c r="S62" s="132">
        <f>AVERAGE(R62:R64)</f>
        <v>100</v>
      </c>
      <c r="T62" s="127" t="str">
        <f>IF(S62&gt;=100,"Fuerte",IF(OR(S62=99,S62&gt;=50),"Moderado","Débil"))</f>
        <v>Fuerte</v>
      </c>
      <c r="U62" s="132" t="s">
        <v>90</v>
      </c>
      <c r="V62" s="132" t="s">
        <v>92</v>
      </c>
      <c r="W62" s="132">
        <f>_xlfn.IFS(AND(T62=DATOS!$S$5,U62=DATOS!$X$2),2,AND(T62=DATOS!$S$5,U62=DATOS!$U$4),0,AND(T62=DATOS!$S$5,U62=DATOS!$U$3),0,AND(T62=DATOS!$S$4,U62=DATOS!$U$2,1),1,AND(T62=DATOS!$S$4,U62=DATOS!$U$4),0,AND(T62=DATOS!$S$4,U62=DATOS!$U$3),0,AND(T62=DATOS!$S$2,U62=DATOS!$U$4),0)</f>
        <v>2</v>
      </c>
      <c r="X62" s="132">
        <f>_xlfn.IFS(AND(T62=DATOS!$S$5,V62=DATOS!$U$2),2,AND(T62=DATOS!$S$5,V62=DATOS!$U$4),0,AND(T62=DATOS!$S$5,V62=DATOS!$U$3),1,AND(T62=DATOS!$S$4,V62=DATOS!$U$2,1),1,AND(T62=DATOS!$S$4,V62=DATOS!$U$4),0,AND(T62=DATOS!$S$4,V62=DATOS!$U$3),0,AND(T62=DATOS!$S$2,V62=DATOS!$U$4),0)</f>
        <v>0</v>
      </c>
      <c r="Y62" s="132">
        <f>L62-W62</f>
        <v>-1</v>
      </c>
      <c r="Z62" s="132">
        <f>M62-X62</f>
        <v>3</v>
      </c>
      <c r="AA62" s="132">
        <f>_xlfn.IFS(AND(Y62=0),1,AND(Y62=1),1,AND(Y62=2),2,AND(Y62=3),3,AND(Y62=4),4,AND(Y62=5),5,AND(Y62=-1),1)</f>
        <v>1</v>
      </c>
      <c r="AB62" s="132">
        <f>_xlfn.IFS(AND(Z62=0),1,AND(Z62=1),1,AND(Z62=2),2,AND(Z62=3),3,AND(Z62=4),4,AND(Z62=5),5,AND(Z62=-1),1)</f>
        <v>3</v>
      </c>
      <c r="AC62" s="133" t="str">
        <f>INDEX(DATOS!$J$4:$N$8,Mapa!AA62:AA64,Mapa!AB62:AB64)</f>
        <v>Moderada</v>
      </c>
      <c r="AD62" s="127" t="str">
        <f>_xlfn.IFS(AC62=DATOS!$O$2,DATOS!$P$2,AC62=DATOS!$O$3,DATOS!$P$3,AC62=DATOS!$O$4,DATOS!$P$4,AC62=DATOS!$O$5,DATOS!$P$5)</f>
        <v>Asumir o reducir el riesgo</v>
      </c>
      <c r="AE62" s="127" t="s">
        <v>63</v>
      </c>
      <c r="AF62" s="127" t="s">
        <v>513</v>
      </c>
      <c r="AG62" s="127" t="s">
        <v>407</v>
      </c>
      <c r="AH62" s="130">
        <v>45665</v>
      </c>
      <c r="AI62" s="130">
        <v>46022</v>
      </c>
      <c r="AJ62" s="127" t="s">
        <v>0</v>
      </c>
      <c r="AK62" s="127" t="s">
        <v>352</v>
      </c>
      <c r="AL62" s="127" t="s">
        <v>351</v>
      </c>
      <c r="AM62" s="127" t="s">
        <v>353</v>
      </c>
      <c r="AN62" s="127" t="s">
        <v>108</v>
      </c>
      <c r="AO62" s="127" t="s">
        <v>111</v>
      </c>
      <c r="AP62" s="127" t="s">
        <v>111</v>
      </c>
    </row>
    <row r="63" spans="3:43" s="88" customFormat="1" ht="95.25" customHeight="1" x14ac:dyDescent="0.25">
      <c r="C63" s="136"/>
      <c r="D63" s="53" t="s">
        <v>298</v>
      </c>
      <c r="E63" s="127"/>
      <c r="F63" s="53" t="s">
        <v>16</v>
      </c>
      <c r="G63" s="53" t="s">
        <v>280</v>
      </c>
      <c r="H63" s="127"/>
      <c r="I63" s="127"/>
      <c r="J63" s="68" t="s">
        <v>348</v>
      </c>
      <c r="K63" s="127"/>
      <c r="L63" s="127"/>
      <c r="M63" s="127"/>
      <c r="N63" s="133"/>
      <c r="O63" s="53" t="s">
        <v>411</v>
      </c>
      <c r="P63" s="53" t="s">
        <v>271</v>
      </c>
      <c r="Q63" s="53" t="str">
        <f>_xlfn.IFS(P63=DATOS!$R$2,DATOS!$S$2,P63=DATOS!$R$3,DATOS!$S$3,P63=DATOS!$R$4,DATOS!$S$4,P63=DATOS!$R$5,DATOS!$S$5,P63=DATOS!$R$6,DATOS!$S$6)</f>
        <v>Fuerte</v>
      </c>
      <c r="R63" s="69">
        <f>_xlfn.IFS(Q63=DATOS!$S$2,DATOS!$T$2,Q63=DATOS!$S$4,DATOS!$T$4,Q63=DATOS!$S$5,DATOS!$T$5,Q63=DATOS!$S$6,DATOS!$T$6)</f>
        <v>100</v>
      </c>
      <c r="S63" s="132"/>
      <c r="T63" s="127"/>
      <c r="U63" s="132"/>
      <c r="V63" s="132"/>
      <c r="W63" s="132"/>
      <c r="X63" s="127"/>
      <c r="Y63" s="132"/>
      <c r="Z63" s="132"/>
      <c r="AA63" s="127"/>
      <c r="AB63" s="127"/>
      <c r="AC63" s="133"/>
      <c r="AD63" s="127"/>
      <c r="AE63" s="127"/>
      <c r="AF63" s="127"/>
      <c r="AG63" s="127"/>
      <c r="AH63" s="130"/>
      <c r="AI63" s="130"/>
      <c r="AJ63" s="127"/>
      <c r="AK63" s="127"/>
      <c r="AL63" s="127"/>
      <c r="AM63" s="127"/>
      <c r="AN63" s="127"/>
      <c r="AO63" s="127"/>
      <c r="AP63" s="127"/>
    </row>
    <row r="64" spans="3:43" s="88" customFormat="1" ht="107.25" customHeight="1" x14ac:dyDescent="0.25">
      <c r="C64" s="136"/>
      <c r="D64" s="53" t="s">
        <v>298</v>
      </c>
      <c r="E64" s="127"/>
      <c r="F64" s="53" t="s">
        <v>16</v>
      </c>
      <c r="G64" s="53" t="s">
        <v>280</v>
      </c>
      <c r="H64" s="127"/>
      <c r="I64" s="127"/>
      <c r="J64" s="68" t="s">
        <v>349</v>
      </c>
      <c r="K64" s="127"/>
      <c r="L64" s="127"/>
      <c r="M64" s="127"/>
      <c r="N64" s="133"/>
      <c r="O64" s="53" t="s">
        <v>793</v>
      </c>
      <c r="P64" s="53" t="s">
        <v>271</v>
      </c>
      <c r="Q64" s="53" t="str">
        <f>_xlfn.IFS(P64=DATOS!$R$2,DATOS!$S$2,P64=DATOS!$R$3,DATOS!$S$3,P64=DATOS!$R$4,DATOS!$S$4,P64=DATOS!$R$5,DATOS!$S$5,P64=DATOS!$R$6,DATOS!$S$6)</f>
        <v>Fuerte</v>
      </c>
      <c r="R64" s="69">
        <f>_xlfn.IFS(Q64=DATOS!$S$2,DATOS!$T$2,Q64=DATOS!$S$4,DATOS!$T$4,Q64=DATOS!$S$5,DATOS!$T$5,Q64=DATOS!$S$6,DATOS!$T$6)</f>
        <v>100</v>
      </c>
      <c r="S64" s="127"/>
      <c r="T64" s="127"/>
      <c r="U64" s="132"/>
      <c r="V64" s="132"/>
      <c r="W64" s="132"/>
      <c r="X64" s="127"/>
      <c r="Y64" s="132"/>
      <c r="Z64" s="132"/>
      <c r="AA64" s="127"/>
      <c r="AB64" s="127"/>
      <c r="AC64" s="133"/>
      <c r="AD64" s="127"/>
      <c r="AE64" s="127"/>
      <c r="AF64" s="127"/>
      <c r="AG64" s="127"/>
      <c r="AH64" s="130"/>
      <c r="AI64" s="130"/>
      <c r="AJ64" s="127"/>
      <c r="AK64" s="127"/>
      <c r="AL64" s="127"/>
      <c r="AM64" s="127"/>
      <c r="AN64" s="127"/>
      <c r="AO64" s="127"/>
      <c r="AP64" s="127"/>
    </row>
    <row r="65" spans="3:42" s="88" customFormat="1" ht="85.2" customHeight="1" x14ac:dyDescent="0.25">
      <c r="C65" s="136">
        <v>20</v>
      </c>
      <c r="D65" s="53" t="s">
        <v>298</v>
      </c>
      <c r="E65" s="127" t="s">
        <v>288</v>
      </c>
      <c r="F65" s="53" t="s">
        <v>16</v>
      </c>
      <c r="G65" s="53" t="s">
        <v>280</v>
      </c>
      <c r="H65" s="127" t="s">
        <v>111</v>
      </c>
      <c r="I65" s="127" t="s">
        <v>111</v>
      </c>
      <c r="J65" s="68" t="s">
        <v>290</v>
      </c>
      <c r="K65" s="127" t="s">
        <v>412</v>
      </c>
      <c r="L65" s="127">
        <v>1</v>
      </c>
      <c r="M65" s="127">
        <v>3</v>
      </c>
      <c r="N65" s="133" t="str">
        <f>INDEX(DATOS!$J$4:$N$8,Mapa!L65:L67,Mapa!M65:M67)</f>
        <v>Moderada</v>
      </c>
      <c r="O65" s="53" t="s">
        <v>794</v>
      </c>
      <c r="P65" s="53" t="s">
        <v>271</v>
      </c>
      <c r="Q65" s="53" t="str">
        <f>_xlfn.IFS(P65=DATOS!$R$2,DATOS!$S$2,P65=DATOS!$R$3,DATOS!$S$3,P65=DATOS!$R$4,DATOS!$S$4,P65=DATOS!$R$5,DATOS!$S$5,P65=DATOS!$R$6,DATOS!$S$6)</f>
        <v>Fuerte</v>
      </c>
      <c r="R65" s="69">
        <f>_xlfn.IFS(Q65=DATOS!$S$2,DATOS!$T$2,Q65=DATOS!$S$4,DATOS!$T$4,Q65=DATOS!$S$5,DATOS!$T$5,Q65=DATOS!$S$6,DATOS!$T$6)</f>
        <v>100</v>
      </c>
      <c r="S65" s="132">
        <f>AVERAGE(R65:R67)</f>
        <v>100</v>
      </c>
      <c r="T65" s="127" t="str">
        <f>IF(S65&gt;=100,"Fuerte",IF(OR(S65=99,S65&gt;=50),"Moderado","Débil"))</f>
        <v>Fuerte</v>
      </c>
      <c r="U65" s="132" t="s">
        <v>90</v>
      </c>
      <c r="V65" s="132" t="s">
        <v>90</v>
      </c>
      <c r="W65" s="132">
        <f>_xlfn.IFS(AND(T65=DATOS!$S$5,U65=DATOS!$X$2),2,AND(T65=DATOS!$S$5,U65=DATOS!$U$4),0,AND(T65=DATOS!$S$5,U65=DATOS!$U$3),0,AND(T65=DATOS!$S$4,U65=DATOS!$U$2,1),1,AND(T65=DATOS!$S$4,U65=DATOS!$U$4),0,AND(T65=DATOS!$S$4,U65=DATOS!$U$3),0,AND(T65=DATOS!$S$2,U65=DATOS!$U$4),0)</f>
        <v>2</v>
      </c>
      <c r="X65" s="132">
        <f>_xlfn.IFS(AND(T65=DATOS!$S$5,V65=DATOS!$U$2),2,AND(T65=DATOS!$S$5,V65=DATOS!$U$4),0,AND(T65=DATOS!$S$5,V65=DATOS!$U$3),1,AND(T65=DATOS!$S$4,V65=DATOS!$U$2,1),1,AND(T65=DATOS!$S$4,V65=DATOS!$U$4),0,AND(T65=DATOS!$S$4,V65=DATOS!$U$3),0,AND(T65=DATOS!$S$2,V65=DATOS!$U$4),0)</f>
        <v>2</v>
      </c>
      <c r="Y65" s="132">
        <f>L65-W65</f>
        <v>-1</v>
      </c>
      <c r="Z65" s="132">
        <f>M65-X65</f>
        <v>1</v>
      </c>
      <c r="AA65" s="132">
        <f>_xlfn.IFS(AND(Y65=0),1,AND(Y65=1),1,AND(Y65=2),2,AND(Y65=3),3,AND(Y65=4),4,AND(Y65=5),5,AND(Y65=-1),1)</f>
        <v>1</v>
      </c>
      <c r="AB65" s="132">
        <f>_xlfn.IFS(AND(Z65=0),1,AND(Z65=1),1,AND(Z65=2),2,AND(Z65=3),3,AND(Z65=4),4,AND(Z65=5),5,AND(Z65=-1),1)</f>
        <v>1</v>
      </c>
      <c r="AC65" s="133" t="str">
        <f>INDEX(DATOS!$J$4:$N$8,Mapa!AA65:AA67,Mapa!AB65:AB67)</f>
        <v>Baja</v>
      </c>
      <c r="AD65" s="127" t="str">
        <f>_xlfn.IFS(AC65=DATOS!$O$2,DATOS!$P$2,AC65=DATOS!$O$3,DATOS!$P$3,AC65=DATOS!$O$4,DATOS!$P$4,AC65=DATOS!$O$5,DATOS!$P$5)</f>
        <v>Asumir el riesgo</v>
      </c>
      <c r="AE65" s="127" t="s">
        <v>63</v>
      </c>
      <c r="AF65" s="127" t="s">
        <v>513</v>
      </c>
      <c r="AG65" s="127" t="s">
        <v>407</v>
      </c>
      <c r="AH65" s="130">
        <v>45665</v>
      </c>
      <c r="AI65" s="130">
        <v>46022</v>
      </c>
      <c r="AJ65" s="127" t="s">
        <v>0</v>
      </c>
      <c r="AK65" s="127" t="s">
        <v>352</v>
      </c>
      <c r="AL65" s="127" t="s">
        <v>351</v>
      </c>
      <c r="AM65" s="127" t="s">
        <v>286</v>
      </c>
      <c r="AN65" s="127" t="s">
        <v>108</v>
      </c>
      <c r="AO65" s="127" t="s">
        <v>111</v>
      </c>
      <c r="AP65" s="127" t="s">
        <v>111</v>
      </c>
    </row>
    <row r="66" spans="3:42" s="88" customFormat="1" ht="94.2" customHeight="1" x14ac:dyDescent="0.25">
      <c r="C66" s="136"/>
      <c r="D66" s="53" t="s">
        <v>298</v>
      </c>
      <c r="E66" s="127"/>
      <c r="F66" s="53" t="s">
        <v>16</v>
      </c>
      <c r="G66" s="53" t="s">
        <v>280</v>
      </c>
      <c r="H66" s="127"/>
      <c r="I66" s="127"/>
      <c r="J66" s="68" t="s">
        <v>569</v>
      </c>
      <c r="K66" s="127"/>
      <c r="L66" s="127"/>
      <c r="M66" s="127"/>
      <c r="N66" s="133"/>
      <c r="O66" s="53" t="s">
        <v>350</v>
      </c>
      <c r="P66" s="53" t="s">
        <v>271</v>
      </c>
      <c r="Q66" s="53" t="str">
        <f>_xlfn.IFS(P66=DATOS!$R$2,DATOS!$S$2,P66=DATOS!$R$3,DATOS!$S$3,P66=DATOS!$R$4,DATOS!$S$4,P66=DATOS!$R$5,DATOS!$S$5,P66=DATOS!$R$6,DATOS!$S$6)</f>
        <v>Fuerte</v>
      </c>
      <c r="R66" s="69">
        <f>_xlfn.IFS(Q66=DATOS!$S$2,DATOS!$T$2,Q66=DATOS!$S$4,DATOS!$T$4,Q66=DATOS!$S$5,DATOS!$T$5,Q66=DATOS!$S$6,DATOS!$T$6)</f>
        <v>100</v>
      </c>
      <c r="S66" s="132"/>
      <c r="T66" s="127"/>
      <c r="U66" s="132"/>
      <c r="V66" s="132"/>
      <c r="W66" s="132"/>
      <c r="X66" s="127"/>
      <c r="Y66" s="132"/>
      <c r="Z66" s="132"/>
      <c r="AA66" s="127"/>
      <c r="AB66" s="127"/>
      <c r="AC66" s="133"/>
      <c r="AD66" s="127"/>
      <c r="AE66" s="127"/>
      <c r="AF66" s="127"/>
      <c r="AG66" s="127"/>
      <c r="AH66" s="130"/>
      <c r="AI66" s="130"/>
      <c r="AJ66" s="127"/>
      <c r="AK66" s="127"/>
      <c r="AL66" s="127"/>
      <c r="AM66" s="127"/>
      <c r="AN66" s="127"/>
      <c r="AO66" s="127"/>
      <c r="AP66" s="127"/>
    </row>
    <row r="67" spans="3:42" s="88" customFormat="1" ht="90.75" customHeight="1" x14ac:dyDescent="0.25">
      <c r="C67" s="136"/>
      <c r="D67" s="53" t="s">
        <v>298</v>
      </c>
      <c r="E67" s="127"/>
      <c r="F67" s="53" t="s">
        <v>16</v>
      </c>
      <c r="G67" s="53" t="s">
        <v>280</v>
      </c>
      <c r="H67" s="127"/>
      <c r="I67" s="127"/>
      <c r="J67" s="68" t="s">
        <v>354</v>
      </c>
      <c r="K67" s="127"/>
      <c r="L67" s="127"/>
      <c r="M67" s="127"/>
      <c r="N67" s="133"/>
      <c r="O67" s="53" t="s">
        <v>413</v>
      </c>
      <c r="P67" s="53" t="s">
        <v>271</v>
      </c>
      <c r="Q67" s="53" t="str">
        <f>_xlfn.IFS(P67=DATOS!$R$2,DATOS!$S$2,P67=DATOS!$R$3,DATOS!$S$3,P67=DATOS!$R$4,DATOS!$S$4,P67=DATOS!$R$5,DATOS!$S$5,P67=DATOS!$R$6,DATOS!$S$6)</f>
        <v>Fuerte</v>
      </c>
      <c r="R67" s="69">
        <f>_xlfn.IFS(Q67=DATOS!$S$2,DATOS!$T$2,Q67=DATOS!$S$4,DATOS!$T$4,Q67=DATOS!$S$5,DATOS!$T$5,Q67=DATOS!$S$6,DATOS!$T$6)</f>
        <v>100</v>
      </c>
      <c r="S67" s="127"/>
      <c r="T67" s="127"/>
      <c r="U67" s="132"/>
      <c r="V67" s="132"/>
      <c r="W67" s="132"/>
      <c r="X67" s="127"/>
      <c r="Y67" s="132"/>
      <c r="Z67" s="132"/>
      <c r="AA67" s="127"/>
      <c r="AB67" s="127"/>
      <c r="AC67" s="133"/>
      <c r="AD67" s="127"/>
      <c r="AE67" s="127"/>
      <c r="AF67" s="127"/>
      <c r="AG67" s="127"/>
      <c r="AH67" s="130"/>
      <c r="AI67" s="130"/>
      <c r="AJ67" s="127"/>
      <c r="AK67" s="127"/>
      <c r="AL67" s="127"/>
      <c r="AM67" s="127"/>
      <c r="AN67" s="127"/>
      <c r="AO67" s="127"/>
      <c r="AP67" s="127"/>
    </row>
    <row r="68" spans="3:42" s="88" customFormat="1" ht="72.75" customHeight="1" x14ac:dyDescent="0.25">
      <c r="C68" s="136">
        <v>21</v>
      </c>
      <c r="D68" s="53" t="s">
        <v>298</v>
      </c>
      <c r="E68" s="127" t="s">
        <v>289</v>
      </c>
      <c r="F68" s="53" t="s">
        <v>16</v>
      </c>
      <c r="G68" s="53" t="s">
        <v>27</v>
      </c>
      <c r="H68" s="127" t="s">
        <v>111</v>
      </c>
      <c r="I68" s="127" t="s">
        <v>112</v>
      </c>
      <c r="J68" s="68" t="s">
        <v>355</v>
      </c>
      <c r="K68" s="127" t="s">
        <v>356</v>
      </c>
      <c r="L68" s="127">
        <v>2</v>
      </c>
      <c r="M68" s="127">
        <v>4</v>
      </c>
      <c r="N68" s="133" t="str">
        <f>INDEX(DATOS!$J$4:$N$8,Mapa!L68:L70,Mapa!M68:M70)</f>
        <v>Alta</v>
      </c>
      <c r="O68" s="53" t="s">
        <v>795</v>
      </c>
      <c r="P68" s="53" t="s">
        <v>272</v>
      </c>
      <c r="Q68" s="53" t="str">
        <f>_xlfn.IFS(P68=DATOS!$R$2,DATOS!$S$2,P68=DATOS!$R$3,DATOS!$S$3,P68=DATOS!$R$4,DATOS!$S$4,P68=DATOS!$R$5,DATOS!$S$5,P68=DATOS!$R$6,DATOS!$S$6)</f>
        <v>Débil</v>
      </c>
      <c r="R68" s="69">
        <f>_xlfn.IFS(Q68=DATOS!$S$2,DATOS!$T$2,Q68=DATOS!$S$4,DATOS!$T$4,Q68=DATOS!$S$5,DATOS!$T$5,Q68=DATOS!$S$6,DATOS!$T$6)</f>
        <v>0</v>
      </c>
      <c r="S68" s="132">
        <f>AVERAGE(R68:R70)</f>
        <v>0</v>
      </c>
      <c r="T68" s="127" t="str">
        <f>IF(S68&gt;=100,"Fuerte",IF(OR(S68=99,S68&gt;=50),"Moderado","Débil"))</f>
        <v>Débil</v>
      </c>
      <c r="U68" s="132" t="s">
        <v>92</v>
      </c>
      <c r="V68" s="132" t="s">
        <v>92</v>
      </c>
      <c r="W68" s="132">
        <f>_xlfn.IFS(AND(T68=DATOS!$S$5,U68=DATOS!$X$2),2,AND(T68=DATOS!$S$5,U68=DATOS!$U$4),0,AND(T68=DATOS!$S$5,U68=DATOS!$U$3),0,AND(T68=DATOS!$S$4,U68=DATOS!$U$2,1),1,AND(T68=DATOS!$S$4,U68=DATOS!$U$4),0,AND(T68=DATOS!$S$4,U68=DATOS!$U$3),0,AND(T68=DATOS!$S$2,U68=DATOS!$U$4),0)</f>
        <v>0</v>
      </c>
      <c r="X68" s="132">
        <f>_xlfn.IFS(AND(T68=DATOS!$S$5,V68=DATOS!$U$2),2,AND(T68=DATOS!$S$5,V68=DATOS!$U$4),0,AND(T68=DATOS!$S$5,V68=DATOS!$U$3),1,AND(T68=DATOS!$S$4,V68=DATOS!$U$2,1),1,AND(T68=DATOS!$S$4,V68=DATOS!$U$4),0,AND(T68=DATOS!$S$4,V68=DATOS!$U$3),0,AND(T68=DATOS!$S$2,V68=DATOS!$U$4),0)</f>
        <v>0</v>
      </c>
      <c r="Y68" s="132">
        <f>L68-W68</f>
        <v>2</v>
      </c>
      <c r="Z68" s="132">
        <f>M68-X68</f>
        <v>4</v>
      </c>
      <c r="AA68" s="132">
        <f>_xlfn.IFS(AND(Y68=0),1,AND(Y68=1),1,AND(Y68=2),2,AND(Y68=3),3,AND(Y68=4),4,AND(Y68=5),5,AND(Y68=-1),1)</f>
        <v>2</v>
      </c>
      <c r="AB68" s="132">
        <f>_xlfn.IFS(AND(Z68=0),1,AND(Z68=1),1,AND(Z68=2),2,AND(Z68=3),3,AND(Z68=4),4,AND(Z68=5),5,AND(Z68=-1),1)</f>
        <v>4</v>
      </c>
      <c r="AC68" s="133" t="str">
        <f>INDEX(DATOS!$J$4:$N$8,Mapa!AA68:AA70,Mapa!AB68:AB70)</f>
        <v>Alta</v>
      </c>
      <c r="AD68" s="127" t="str">
        <f>_xlfn.IFS(AC68=DATOS!$O$2,DATOS!$P$2,AC68=DATOS!$O$3,DATOS!$P$3,AC68=DATOS!$O$4,DATOS!$P$4,AC68=DATOS!$O$5,DATOS!$P$5)</f>
        <v xml:space="preserve">Reducir, evitar, Compartir o transferir el riesgo </v>
      </c>
      <c r="AE68" s="127" t="s">
        <v>65</v>
      </c>
      <c r="AF68" s="127" t="s">
        <v>414</v>
      </c>
      <c r="AG68" s="127" t="s">
        <v>407</v>
      </c>
      <c r="AH68" s="130">
        <v>45444</v>
      </c>
      <c r="AI68" s="130">
        <v>45657</v>
      </c>
      <c r="AJ68" s="127" t="s">
        <v>81</v>
      </c>
      <c r="AK68" s="127" t="s">
        <v>277</v>
      </c>
      <c r="AL68" s="127" t="s">
        <v>347</v>
      </c>
      <c r="AM68" s="127" t="s">
        <v>357</v>
      </c>
      <c r="AN68" s="127" t="s">
        <v>108</v>
      </c>
      <c r="AO68" s="127" t="s">
        <v>111</v>
      </c>
      <c r="AP68" s="127" t="s">
        <v>111</v>
      </c>
    </row>
    <row r="69" spans="3:42" s="88" customFormat="1" ht="79.5" customHeight="1" x14ac:dyDescent="0.25">
      <c r="C69" s="136"/>
      <c r="D69" s="53" t="s">
        <v>298</v>
      </c>
      <c r="E69" s="127"/>
      <c r="F69" s="53" t="s">
        <v>16</v>
      </c>
      <c r="G69" s="53" t="s">
        <v>27</v>
      </c>
      <c r="H69" s="127"/>
      <c r="I69" s="127"/>
      <c r="J69" s="68" t="s">
        <v>570</v>
      </c>
      <c r="K69" s="127"/>
      <c r="L69" s="127"/>
      <c r="M69" s="127"/>
      <c r="N69" s="133"/>
      <c r="O69" s="53" t="s">
        <v>796</v>
      </c>
      <c r="P69" s="53" t="s">
        <v>272</v>
      </c>
      <c r="Q69" s="53" t="str">
        <f>_xlfn.IFS(P69=DATOS!$R$2,DATOS!$S$2,P69=DATOS!$R$3,DATOS!$S$3,P69=DATOS!$R$4,DATOS!$S$4,P69=DATOS!$R$5,DATOS!$S$5,P69=DATOS!$R$6,DATOS!$S$6)</f>
        <v>Débil</v>
      </c>
      <c r="R69" s="69">
        <f>_xlfn.IFS(Q69=DATOS!$S$2,DATOS!$T$2,Q69=DATOS!$S$4,DATOS!$T$4,Q69=DATOS!$S$5,DATOS!$T$5,Q69=DATOS!$S$6,DATOS!$T$6)</f>
        <v>0</v>
      </c>
      <c r="S69" s="132"/>
      <c r="T69" s="127"/>
      <c r="U69" s="132"/>
      <c r="V69" s="132"/>
      <c r="W69" s="127"/>
      <c r="X69" s="127"/>
      <c r="Y69" s="132"/>
      <c r="Z69" s="132"/>
      <c r="AA69" s="127"/>
      <c r="AB69" s="127"/>
      <c r="AC69" s="133"/>
      <c r="AD69" s="127"/>
      <c r="AE69" s="127"/>
      <c r="AF69" s="127"/>
      <c r="AG69" s="127"/>
      <c r="AH69" s="130"/>
      <c r="AI69" s="130"/>
      <c r="AJ69" s="127"/>
      <c r="AK69" s="127"/>
      <c r="AL69" s="127"/>
      <c r="AM69" s="127"/>
      <c r="AN69" s="127"/>
      <c r="AO69" s="127"/>
      <c r="AP69" s="127"/>
    </row>
    <row r="70" spans="3:42" s="88" customFormat="1" ht="64.5" customHeight="1" x14ac:dyDescent="0.25">
      <c r="C70" s="136"/>
      <c r="D70" s="53" t="s">
        <v>298</v>
      </c>
      <c r="E70" s="127"/>
      <c r="F70" s="53" t="s">
        <v>16</v>
      </c>
      <c r="G70" s="53" t="s">
        <v>27</v>
      </c>
      <c r="H70" s="127"/>
      <c r="I70" s="127"/>
      <c r="J70" s="68" t="s">
        <v>571</v>
      </c>
      <c r="K70" s="127"/>
      <c r="L70" s="127"/>
      <c r="M70" s="127"/>
      <c r="N70" s="133"/>
      <c r="O70" s="53" t="s">
        <v>797</v>
      </c>
      <c r="P70" s="53" t="s">
        <v>272</v>
      </c>
      <c r="Q70" s="53" t="str">
        <f>_xlfn.IFS(P70=DATOS!$R$2,DATOS!$S$2,P70=DATOS!$R$3,DATOS!$S$3,P70=DATOS!$R$4,DATOS!$S$4,P70=DATOS!$R$5,DATOS!$S$5,P70=DATOS!$R$6,DATOS!$S$6)</f>
        <v>Débil</v>
      </c>
      <c r="R70" s="69">
        <f>_xlfn.IFS(Q70=DATOS!$S$2,DATOS!$T$2,Q70=DATOS!$S$4,DATOS!$T$4,Q70=DATOS!$S$5,DATOS!$T$5,Q70=DATOS!$S$6,DATOS!$T$6)</f>
        <v>0</v>
      </c>
      <c r="S70" s="127"/>
      <c r="T70" s="127"/>
      <c r="U70" s="132"/>
      <c r="V70" s="132"/>
      <c r="W70" s="127"/>
      <c r="X70" s="127"/>
      <c r="Y70" s="132"/>
      <c r="Z70" s="132"/>
      <c r="AA70" s="127"/>
      <c r="AB70" s="127"/>
      <c r="AC70" s="133"/>
      <c r="AD70" s="127"/>
      <c r="AE70" s="127"/>
      <c r="AF70" s="127"/>
      <c r="AG70" s="127"/>
      <c r="AH70" s="130"/>
      <c r="AI70" s="130"/>
      <c r="AJ70" s="127"/>
      <c r="AK70" s="127"/>
      <c r="AL70" s="127"/>
      <c r="AM70" s="127"/>
      <c r="AN70" s="127"/>
      <c r="AO70" s="127"/>
      <c r="AP70" s="127"/>
    </row>
    <row r="71" spans="3:42" s="88" customFormat="1" ht="103.05" customHeight="1" x14ac:dyDescent="0.25">
      <c r="C71" s="87">
        <v>22</v>
      </c>
      <c r="D71" s="53" t="s">
        <v>298</v>
      </c>
      <c r="E71" s="53" t="s">
        <v>798</v>
      </c>
      <c r="F71" s="53" t="s">
        <v>16</v>
      </c>
      <c r="G71" s="53" t="s">
        <v>27</v>
      </c>
      <c r="H71" s="53" t="s">
        <v>111</v>
      </c>
      <c r="I71" s="53" t="s">
        <v>111</v>
      </c>
      <c r="J71" s="68" t="s">
        <v>572</v>
      </c>
      <c r="K71" s="53" t="s">
        <v>512</v>
      </c>
      <c r="L71" s="53">
        <v>4</v>
      </c>
      <c r="M71" s="53">
        <v>3</v>
      </c>
      <c r="N71" s="74" t="str">
        <f>INDEX(DATOS!$J$4:$N$8,Mapa!L71:L71,Mapa!M71:M71)</f>
        <v>Alta</v>
      </c>
      <c r="O71" s="53" t="s">
        <v>799</v>
      </c>
      <c r="P71" s="53" t="s">
        <v>271</v>
      </c>
      <c r="Q71" s="53" t="str">
        <f>_xlfn.IFS(P71=DATOS!$R$2,DATOS!$S$2,P71=DATOS!$R$3,DATOS!$S$3,P71=DATOS!$R$4,DATOS!$S$4,P71=DATOS!$R$5,DATOS!$S$5,P71=DATOS!$R$6,DATOS!$S$6)</f>
        <v>Fuerte</v>
      </c>
      <c r="R71" s="69">
        <f>_xlfn.IFS(Q71=DATOS!$S$2,DATOS!$T$2,Q71=DATOS!$S$4,DATOS!$T$4,Q71=DATOS!$S$5,DATOS!$T$5,Q71=DATOS!$S$6,DATOS!$T$6)</f>
        <v>100</v>
      </c>
      <c r="S71" s="73">
        <f>AVERAGE(R71:R71)</f>
        <v>100</v>
      </c>
      <c r="T71" s="53" t="str">
        <f>IF(S71&gt;=100,"Fuerte",IF(OR(S71=99,S71&gt;=50),"Moderado","Débil"))</f>
        <v>Fuerte</v>
      </c>
      <c r="U71" s="73" t="s">
        <v>92</v>
      </c>
      <c r="V71" s="73" t="s">
        <v>92</v>
      </c>
      <c r="W71" s="73">
        <f>_xlfn.IFS(AND(T71=DATOS!$S$5,U71=DATOS!$X$2),2,AND(T71=DATOS!$S$5,U71=DATOS!$U$4),0,AND(T71=DATOS!$S$5,U71=DATOS!$U$3),0,AND(T71=DATOS!$S$4,U71=DATOS!$U$2,1),1,AND(T71=DATOS!$S$4,U71=DATOS!$U$4),0,AND(T71=DATOS!$S$4,U71=DATOS!$U$3),0,AND(T71=DATOS!$S$2,U71=DATOS!$U$4),0)</f>
        <v>0</v>
      </c>
      <c r="X71" s="73">
        <f>_xlfn.IFS(AND(T71=DATOS!$S$5,V71=DATOS!$U$2),2,AND(T71=DATOS!$S$5,V71=DATOS!$U$4),0,AND(T71=DATOS!$S$5,V71=DATOS!$U$3),1,AND(T71=DATOS!$S$4,V71=DATOS!$U$2,1),1,AND(T71=DATOS!$S$4,V71=DATOS!$U$4),0,AND(T71=DATOS!$S$4,V71=DATOS!$U$3),0,AND(T71=DATOS!$S$2,V71=DATOS!$U$4),0)</f>
        <v>0</v>
      </c>
      <c r="Y71" s="73">
        <f>L71-W71</f>
        <v>4</v>
      </c>
      <c r="Z71" s="73">
        <f>M71-X71</f>
        <v>3</v>
      </c>
      <c r="AA71" s="73">
        <f>_xlfn.IFS(AND(Y71=0),1,AND(Y71=1),1,AND(Y71=2),2,AND(Y71=3),3,AND(Y71=4),4,AND(Y71=5),5,AND(Y71=-1),1)</f>
        <v>4</v>
      </c>
      <c r="AB71" s="73">
        <f>_xlfn.IFS(AND(Z71=0),1,AND(Z71=1),1,AND(Z71=2),2,AND(Z71=3),3,AND(Z71=4),4,AND(Z71=5),5,AND(Z71=-1),1)</f>
        <v>3</v>
      </c>
      <c r="AC71" s="74" t="str">
        <f>INDEX(DATOS!$J$4:$N$8,Mapa!AA71:AA71,Mapa!AB71:AB71)</f>
        <v>Alta</v>
      </c>
      <c r="AD71" s="53" t="str">
        <f>_xlfn.IFS(AC71=DATOS!$O$2,DATOS!$P$2,AC71=DATOS!$O$3,DATOS!$P$3,AC71=DATOS!$O$4,DATOS!$P$4,AC71=DATOS!$O$5,DATOS!$P$5)</f>
        <v xml:space="preserve">Reducir, evitar, Compartir o transferir el riesgo </v>
      </c>
      <c r="AE71" s="53" t="s">
        <v>65</v>
      </c>
      <c r="AF71" s="53" t="s">
        <v>573</v>
      </c>
      <c r="AG71" s="53" t="s">
        <v>407</v>
      </c>
      <c r="AH71" s="75">
        <v>45665</v>
      </c>
      <c r="AI71" s="75">
        <v>46022</v>
      </c>
      <c r="AJ71" s="53" t="s">
        <v>83</v>
      </c>
      <c r="AK71" s="53" t="s">
        <v>359</v>
      </c>
      <c r="AL71" s="53" t="s">
        <v>574</v>
      </c>
      <c r="AM71" s="53" t="s">
        <v>286</v>
      </c>
      <c r="AN71" s="53" t="s">
        <v>319</v>
      </c>
      <c r="AO71" s="53" t="s">
        <v>111</v>
      </c>
      <c r="AP71" s="53" t="s">
        <v>111</v>
      </c>
    </row>
    <row r="72" spans="3:42" s="88" customFormat="1" ht="54.75" customHeight="1" x14ac:dyDescent="0.25">
      <c r="C72" s="136">
        <v>23</v>
      </c>
      <c r="D72" s="53" t="s">
        <v>298</v>
      </c>
      <c r="E72" s="127" t="s">
        <v>600</v>
      </c>
      <c r="F72" s="53" t="s">
        <v>16</v>
      </c>
      <c r="G72" s="53" t="s">
        <v>17</v>
      </c>
      <c r="H72" s="127" t="s">
        <v>111</v>
      </c>
      <c r="I72" s="127" t="s">
        <v>111</v>
      </c>
      <c r="J72" s="68" t="s">
        <v>800</v>
      </c>
      <c r="K72" s="127" t="s">
        <v>415</v>
      </c>
      <c r="L72" s="127">
        <v>3</v>
      </c>
      <c r="M72" s="127">
        <v>1</v>
      </c>
      <c r="N72" s="133" t="str">
        <f>INDEX(DATOS!$J$4:$N$8,Mapa!L72:L74,Mapa!M72:M74)</f>
        <v>Baja</v>
      </c>
      <c r="O72" s="53" t="s">
        <v>599</v>
      </c>
      <c r="P72" s="53" t="s">
        <v>271</v>
      </c>
      <c r="Q72" s="53" t="str">
        <f>_xlfn.IFS(P72=DATOS!$R$2,DATOS!$S$2,P72=DATOS!$R$3,DATOS!$S$3,P72=DATOS!$R$4,DATOS!$S$4,P72=DATOS!$R$5,DATOS!$S$5,P72=DATOS!$R$6,DATOS!$S$6)</f>
        <v>Fuerte</v>
      </c>
      <c r="R72" s="69">
        <f>_xlfn.IFS(Q72=DATOS!$S$2,DATOS!$T$2,Q72=DATOS!$S$4,DATOS!$T$4,Q72=DATOS!$S$5,DATOS!$T$5,Q72=DATOS!$S$6,DATOS!$T$6)</f>
        <v>100</v>
      </c>
      <c r="S72" s="132">
        <f>AVERAGE(R72:R74)</f>
        <v>66.666666666666671</v>
      </c>
      <c r="T72" s="127" t="str">
        <f>IF(S72&gt;=100,"Fuerte",IF(OR(S72=99,S72&gt;=50),"Moderado","Débil"))</f>
        <v>Moderado</v>
      </c>
      <c r="U72" s="132" t="s">
        <v>90</v>
      </c>
      <c r="V72" s="132" t="s">
        <v>92</v>
      </c>
      <c r="W72" s="132">
        <f>_xlfn.IFS(AND(T72=DATOS!$S$5,U72=DATOS!$X$2),2,AND(T72=DATOS!$S$5,U72=DATOS!$U$4),0,AND(T72=DATOS!$S$5,U72=DATOS!$U$3),0,AND(T72=DATOS!$S$4,U72=DATOS!$U$2,1),1,AND(T72=DATOS!$S$4,U72=DATOS!$U$4),0,AND(T72=DATOS!$S$4,U72=DATOS!$U$3),0,AND(T72=DATOS!$S$2,U72=DATOS!$U$4),0)</f>
        <v>1</v>
      </c>
      <c r="X72" s="132">
        <f>_xlfn.IFS(AND(T72=DATOS!$S$5,V72=DATOS!$U$2),2,AND(T72=DATOS!$S$5,V72=DATOS!$U$4),0,AND(T72=DATOS!$S$5,V72=DATOS!$U$3),1,AND(T72=DATOS!$S$4,V72=DATOS!$U$2,1),1,AND(T72=DATOS!$S$4,V72=DATOS!$U$4),0,AND(T72=DATOS!$S$4,V72=DATOS!$U$3),0,AND(T72=DATOS!$S$2,V72=DATOS!$U$4),0)</f>
        <v>0</v>
      </c>
      <c r="Y72" s="132">
        <f>L72-W72</f>
        <v>2</v>
      </c>
      <c r="Z72" s="132">
        <f>M72-X72</f>
        <v>1</v>
      </c>
      <c r="AA72" s="132">
        <f>_xlfn.IFS(AND(Y72=0),1,AND(Y72=1),1,AND(Y72=2),2,AND(Y72=3),3,AND(Y72=4),4,AND(Y72=5),5,AND(Y72=-1),1)</f>
        <v>2</v>
      </c>
      <c r="AB72" s="132">
        <f>_xlfn.IFS(AND(Z72=0),1,AND(Z72=1),1,AND(Z72=2),2,AND(Z72=3),3,AND(Z72=4),4,AND(Z72=5),5,AND(Z72=-1),1)</f>
        <v>1</v>
      </c>
      <c r="AC72" s="133" t="str">
        <f>INDEX(DATOS!$J$4:$N$8,Mapa!AA72:AA74,Mapa!AB72:AB74)</f>
        <v>Baja</v>
      </c>
      <c r="AD72" s="127" t="str">
        <f>_xlfn.IFS(AC72=DATOS!$O$2,DATOS!$P$2,AC72=DATOS!$O$3,DATOS!$P$3,AC72=DATOS!$O$4,DATOS!$P$4,AC72=DATOS!$O$5,DATOS!$P$5)</f>
        <v>Asumir el riesgo</v>
      </c>
      <c r="AE72" s="127" t="s">
        <v>63</v>
      </c>
      <c r="AF72" s="127" t="s">
        <v>849</v>
      </c>
      <c r="AG72" s="127" t="s">
        <v>416</v>
      </c>
      <c r="AH72" s="131">
        <v>45665</v>
      </c>
      <c r="AI72" s="131">
        <v>46022</v>
      </c>
      <c r="AJ72" s="127" t="s">
        <v>83</v>
      </c>
      <c r="AK72" s="127" t="s">
        <v>358</v>
      </c>
      <c r="AL72" s="127" t="s">
        <v>359</v>
      </c>
      <c r="AM72" s="127" t="s">
        <v>360</v>
      </c>
      <c r="AN72" s="127" t="s">
        <v>108</v>
      </c>
      <c r="AO72" s="127" t="s">
        <v>111</v>
      </c>
      <c r="AP72" s="127" t="s">
        <v>111</v>
      </c>
    </row>
    <row r="73" spans="3:42" s="88" customFormat="1" ht="54.75" customHeight="1" x14ac:dyDescent="0.25">
      <c r="C73" s="136"/>
      <c r="D73" s="53" t="s">
        <v>298</v>
      </c>
      <c r="E73" s="127"/>
      <c r="F73" s="53" t="s">
        <v>16</v>
      </c>
      <c r="G73" s="53" t="s">
        <v>17</v>
      </c>
      <c r="H73" s="127"/>
      <c r="I73" s="127"/>
      <c r="J73" s="68" t="s">
        <v>575</v>
      </c>
      <c r="K73" s="127"/>
      <c r="L73" s="127"/>
      <c r="M73" s="127"/>
      <c r="N73" s="133"/>
      <c r="O73" s="53" t="s">
        <v>577</v>
      </c>
      <c r="P73" s="53" t="s">
        <v>272</v>
      </c>
      <c r="Q73" s="53" t="str">
        <f>_xlfn.IFS(P73=DATOS!$R$2,DATOS!$S$2,P73=DATOS!$R$3,DATOS!$S$3,P73=DATOS!$R$4,DATOS!$S$4,P73=DATOS!$R$5,DATOS!$S$5,P73=DATOS!$R$6,DATOS!$S$6)</f>
        <v>Débil</v>
      </c>
      <c r="R73" s="69">
        <f>_xlfn.IFS(Q73=DATOS!$S$2,DATOS!$T$2,Q73=DATOS!$S$4,DATOS!$T$4,Q73=DATOS!$S$5,DATOS!$T$5,Q73=DATOS!$S$6,DATOS!$T$6)</f>
        <v>0</v>
      </c>
      <c r="S73" s="132"/>
      <c r="T73" s="127"/>
      <c r="U73" s="132"/>
      <c r="V73" s="132"/>
      <c r="W73" s="127"/>
      <c r="X73" s="127"/>
      <c r="Y73" s="132"/>
      <c r="Z73" s="132"/>
      <c r="AA73" s="127"/>
      <c r="AB73" s="127"/>
      <c r="AC73" s="133"/>
      <c r="AD73" s="127"/>
      <c r="AE73" s="127"/>
      <c r="AF73" s="127"/>
      <c r="AG73" s="127"/>
      <c r="AH73" s="142"/>
      <c r="AI73" s="142"/>
      <c r="AJ73" s="127"/>
      <c r="AK73" s="127"/>
      <c r="AL73" s="127"/>
      <c r="AM73" s="127"/>
      <c r="AN73" s="127"/>
      <c r="AO73" s="127"/>
      <c r="AP73" s="127"/>
    </row>
    <row r="74" spans="3:42" s="88" customFormat="1" ht="54.75" customHeight="1" x14ac:dyDescent="0.25">
      <c r="C74" s="136"/>
      <c r="D74" s="53" t="s">
        <v>298</v>
      </c>
      <c r="E74" s="127"/>
      <c r="F74" s="53" t="s">
        <v>16</v>
      </c>
      <c r="G74" s="53" t="s">
        <v>17</v>
      </c>
      <c r="H74" s="127"/>
      <c r="I74" s="127"/>
      <c r="J74" s="68" t="s">
        <v>576</v>
      </c>
      <c r="K74" s="127"/>
      <c r="L74" s="127"/>
      <c r="M74" s="127"/>
      <c r="N74" s="133"/>
      <c r="O74" s="53" t="s">
        <v>463</v>
      </c>
      <c r="P74" s="53" t="s">
        <v>271</v>
      </c>
      <c r="Q74" s="53" t="str">
        <f>_xlfn.IFS(P74=DATOS!$R$2,DATOS!$S$2,P74=DATOS!$R$3,DATOS!$S$3,P74=DATOS!$R$4,DATOS!$S$4,P74=DATOS!$R$5,DATOS!$S$5,P74=DATOS!$R$6,DATOS!$S$6)</f>
        <v>Fuerte</v>
      </c>
      <c r="R74" s="69">
        <f>_xlfn.IFS(Q74=DATOS!$S$2,DATOS!$T$2,Q74=DATOS!$S$4,DATOS!$T$4,Q74=DATOS!$S$5,DATOS!$T$5,Q74=DATOS!$S$6,DATOS!$T$6)</f>
        <v>100</v>
      </c>
      <c r="S74" s="127"/>
      <c r="T74" s="127"/>
      <c r="U74" s="132"/>
      <c r="V74" s="132"/>
      <c r="W74" s="127"/>
      <c r="X74" s="127"/>
      <c r="Y74" s="132"/>
      <c r="Z74" s="132"/>
      <c r="AA74" s="127"/>
      <c r="AB74" s="127"/>
      <c r="AC74" s="133"/>
      <c r="AD74" s="127"/>
      <c r="AE74" s="127"/>
      <c r="AF74" s="127"/>
      <c r="AG74" s="127"/>
      <c r="AH74" s="143"/>
      <c r="AI74" s="143"/>
      <c r="AJ74" s="127"/>
      <c r="AK74" s="127"/>
      <c r="AL74" s="127"/>
      <c r="AM74" s="127"/>
      <c r="AN74" s="127"/>
      <c r="AO74" s="127"/>
      <c r="AP74" s="127"/>
    </row>
    <row r="75" spans="3:42" s="88" customFormat="1" ht="81" customHeight="1" x14ac:dyDescent="0.25">
      <c r="C75" s="136">
        <v>24</v>
      </c>
      <c r="D75" s="53" t="s">
        <v>25</v>
      </c>
      <c r="E75" s="127" t="s">
        <v>801</v>
      </c>
      <c r="F75" s="53" t="s">
        <v>16</v>
      </c>
      <c r="G75" s="53" t="s">
        <v>25</v>
      </c>
      <c r="H75" s="127" t="s">
        <v>111</v>
      </c>
      <c r="I75" s="127" t="s">
        <v>112</v>
      </c>
      <c r="J75" s="68" t="s">
        <v>631</v>
      </c>
      <c r="K75" s="127" t="s">
        <v>601</v>
      </c>
      <c r="L75" s="127">
        <v>1</v>
      </c>
      <c r="M75" s="127">
        <v>2</v>
      </c>
      <c r="N75" s="133" t="str">
        <f>INDEX(DATOS!$J$4:$N$8,Mapa!L75:L76,Mapa!M75:M76)</f>
        <v>Baja</v>
      </c>
      <c r="O75" s="53" t="s">
        <v>602</v>
      </c>
      <c r="P75" s="53" t="s">
        <v>271</v>
      </c>
      <c r="Q75" s="53" t="str">
        <f>_xlfn.IFS(P75=DATOS!$R$2,DATOS!$S$2,P75=DATOS!$R$3,DATOS!$S$3,P75=DATOS!$R$4,DATOS!$S$4,P75=DATOS!$R$5,DATOS!$S$5,P75=DATOS!$R$6,DATOS!$S$6)</f>
        <v>Fuerte</v>
      </c>
      <c r="R75" s="69">
        <f>_xlfn.IFS(Q75=DATOS!$S$2,DATOS!$T$2,Q75=DATOS!$S$4,DATOS!$T$4,Q75=DATOS!$S$5,DATOS!$T$5,Q75=DATOS!$S$6,DATOS!$T$6)</f>
        <v>100</v>
      </c>
      <c r="S75" s="132">
        <f>AVERAGE(R75:R76)</f>
        <v>100</v>
      </c>
      <c r="T75" s="127" t="str">
        <f>IF(S75&gt;=100,"Fuerte",IF(OR(S75=99,S75&gt;=50),"Moderado","Débil"))</f>
        <v>Fuerte</v>
      </c>
      <c r="U75" s="132" t="s">
        <v>90</v>
      </c>
      <c r="V75" s="132" t="s">
        <v>91</v>
      </c>
      <c r="W75" s="132">
        <f>_xlfn.IFS(AND(T75=DATOS!$S$5,U75=DATOS!$X$2),2,AND(T75=DATOS!$S$5,U75=DATOS!$U$4),0,AND(T75=DATOS!$S$5,U75=DATOS!$U$3),0,AND(T75=DATOS!$S$4,U75=DATOS!$U$2,1),1,AND(T75=DATOS!$S$4,U75=DATOS!$U$4),0,AND(T75=DATOS!$S$4,U75=DATOS!$U$3),0,AND(T75=DATOS!$S$2,U75=DATOS!$U$4),0)</f>
        <v>2</v>
      </c>
      <c r="X75" s="132">
        <f>_xlfn.IFS(AND(T75=DATOS!$S$5,V75=DATOS!$U$2),2,AND(T75=DATOS!$S$5,V75=DATOS!$U$4),0,AND(T75=DATOS!$S$5,V75=DATOS!$U$3),1,AND(T75=DATOS!$S$4,V75=DATOS!$U$2,1),1,AND(T75=DATOS!$S$4,V75=DATOS!$U$4),0,AND(T75=DATOS!$S$4,V75=DATOS!$U$3),0,AND(T75=DATOS!$S$2,V75=DATOS!$U$4),0)</f>
        <v>1</v>
      </c>
      <c r="Y75" s="132">
        <f>L75-W75</f>
        <v>-1</v>
      </c>
      <c r="Z75" s="132">
        <f>M75-X75</f>
        <v>1</v>
      </c>
      <c r="AA75" s="132">
        <f>_xlfn.IFS(AND(Y75=0),1,AND(Y75=1),1,AND(Y75=2),2,AND(Y75=3),3,AND(Y75=4),4,AND(Y75=5),5,AND(Y75=-1),1)</f>
        <v>1</v>
      </c>
      <c r="AB75" s="132">
        <f>_xlfn.IFS(AND(Z75=0),1,AND(Z75=1),1,AND(Z75=2),2,AND(Z75=3),3,AND(Z75=4),4,AND(Z75=5),5,AND(Z75=-1),1)</f>
        <v>1</v>
      </c>
      <c r="AC75" s="133" t="str">
        <f>INDEX(DATOS!$J$4:$N$8,Mapa!AA75:AA76,Mapa!AB75:AB76)</f>
        <v>Baja</v>
      </c>
      <c r="AD75" s="127" t="str">
        <f>_xlfn.IFS(AC75=DATOS!$O$2,DATOS!$P$2,AC75=DATOS!$O$3,DATOS!$P$3,AC75=DATOS!$O$4,DATOS!$P$4,AC75=DATOS!$O$5,DATOS!$P$5)</f>
        <v>Asumir el riesgo</v>
      </c>
      <c r="AE75" s="127" t="s">
        <v>58</v>
      </c>
      <c r="AF75" s="127" t="s">
        <v>603</v>
      </c>
      <c r="AG75" s="127" t="s">
        <v>361</v>
      </c>
      <c r="AH75" s="130">
        <v>45665</v>
      </c>
      <c r="AI75" s="130">
        <v>46022</v>
      </c>
      <c r="AJ75" s="127" t="s">
        <v>0</v>
      </c>
      <c r="AK75" s="127" t="s">
        <v>284</v>
      </c>
      <c r="AL75" s="127" t="s">
        <v>362</v>
      </c>
      <c r="AM75" s="127" t="s">
        <v>604</v>
      </c>
      <c r="AN75" s="127" t="s">
        <v>108</v>
      </c>
      <c r="AO75" s="127" t="s">
        <v>111</v>
      </c>
      <c r="AP75" s="127" t="s">
        <v>111</v>
      </c>
    </row>
    <row r="76" spans="3:42" s="88" customFormat="1" ht="67.05" customHeight="1" x14ac:dyDescent="0.25">
      <c r="C76" s="136"/>
      <c r="D76" s="53" t="s">
        <v>25</v>
      </c>
      <c r="E76" s="127"/>
      <c r="F76" s="53" t="s">
        <v>16</v>
      </c>
      <c r="G76" s="53" t="s">
        <v>25</v>
      </c>
      <c r="H76" s="127"/>
      <c r="I76" s="127"/>
      <c r="J76" s="68" t="s">
        <v>713</v>
      </c>
      <c r="K76" s="127"/>
      <c r="L76" s="127"/>
      <c r="M76" s="127"/>
      <c r="N76" s="133"/>
      <c r="O76" s="53" t="s">
        <v>802</v>
      </c>
      <c r="P76" s="53" t="s">
        <v>271</v>
      </c>
      <c r="Q76" s="53" t="str">
        <f>_xlfn.IFS(P76=DATOS!$R$2,DATOS!$S$2,P76=DATOS!$R$3,DATOS!$S$3,P76=DATOS!$R$4,DATOS!$S$4,P76=DATOS!$R$5,DATOS!$S$5,P76=DATOS!$R$6,DATOS!$S$6)</f>
        <v>Fuerte</v>
      </c>
      <c r="R76" s="69">
        <f>_xlfn.IFS(Q76=DATOS!$S$2,DATOS!$T$2,Q76=DATOS!$S$4,DATOS!$T$4,Q76=DATOS!$S$5,DATOS!$T$5,Q76=DATOS!$S$6,DATOS!$T$6)</f>
        <v>100</v>
      </c>
      <c r="S76" s="132"/>
      <c r="T76" s="127"/>
      <c r="U76" s="132"/>
      <c r="V76" s="132"/>
      <c r="W76" s="127"/>
      <c r="X76" s="127"/>
      <c r="Y76" s="132"/>
      <c r="Z76" s="132"/>
      <c r="AA76" s="127"/>
      <c r="AB76" s="127"/>
      <c r="AC76" s="133"/>
      <c r="AD76" s="127"/>
      <c r="AE76" s="127"/>
      <c r="AF76" s="127"/>
      <c r="AG76" s="127"/>
      <c r="AH76" s="130"/>
      <c r="AI76" s="130"/>
      <c r="AJ76" s="127"/>
      <c r="AK76" s="127"/>
      <c r="AL76" s="127"/>
      <c r="AM76" s="127"/>
      <c r="AN76" s="127"/>
      <c r="AO76" s="127"/>
      <c r="AP76" s="127"/>
    </row>
    <row r="77" spans="3:42" s="88" customFormat="1" ht="54.75" customHeight="1" x14ac:dyDescent="0.25">
      <c r="C77" s="136">
        <v>25</v>
      </c>
      <c r="D77" s="53" t="s">
        <v>25</v>
      </c>
      <c r="E77" s="127" t="s">
        <v>465</v>
      </c>
      <c r="F77" s="53" t="s">
        <v>16</v>
      </c>
      <c r="G77" s="53" t="s">
        <v>27</v>
      </c>
      <c r="H77" s="127" t="s">
        <v>111</v>
      </c>
      <c r="I77" s="127" t="s">
        <v>112</v>
      </c>
      <c r="J77" s="68" t="s">
        <v>803</v>
      </c>
      <c r="K77" s="127" t="s">
        <v>607</v>
      </c>
      <c r="L77" s="127">
        <v>1</v>
      </c>
      <c r="M77" s="127">
        <v>4</v>
      </c>
      <c r="N77" s="133" t="str">
        <f>INDEX(DATOS!$J$4:$N$8,Mapa!L77:L79,Mapa!M77:M79)</f>
        <v>Alta</v>
      </c>
      <c r="O77" s="53" t="s">
        <v>608</v>
      </c>
      <c r="P77" s="53" t="s">
        <v>271</v>
      </c>
      <c r="Q77" s="53" t="str">
        <f>_xlfn.IFS(P77=DATOS!$R$2,DATOS!$S$2,P77=DATOS!$R$3,DATOS!$S$3,P77=DATOS!$R$4,DATOS!$S$4,P77=DATOS!$R$5,DATOS!$S$5,P77=DATOS!$R$6,DATOS!$S$6)</f>
        <v>Fuerte</v>
      </c>
      <c r="R77" s="69">
        <f>_xlfn.IFS(Q77=DATOS!$S$2,DATOS!$T$2,Q77=DATOS!$S$4,DATOS!$T$4,Q77=DATOS!$S$5,DATOS!$T$5,Q77=DATOS!$S$6,DATOS!$T$6)</f>
        <v>100</v>
      </c>
      <c r="S77" s="132">
        <f>AVERAGE(R77:R79)</f>
        <v>100</v>
      </c>
      <c r="T77" s="127" t="str">
        <f>IF(S77&gt;=100,"Fuerte",IF(OR(S77=99,S77&gt;=50),"Moderado","Débil"))</f>
        <v>Fuerte</v>
      </c>
      <c r="U77" s="132" t="s">
        <v>90</v>
      </c>
      <c r="V77" s="132" t="s">
        <v>90</v>
      </c>
      <c r="W77" s="132">
        <f>_xlfn.IFS(AND(T77=DATOS!$S$5,U77=DATOS!$X$2),2,AND(T77=DATOS!$S$5,U77=DATOS!$U$4),0,AND(T77=DATOS!$S$5,U77=DATOS!$U$3),0,AND(T77=DATOS!$S$4,U77=DATOS!$U$2,1),1,AND(T77=DATOS!$S$4,U77=DATOS!$U$4),0,AND(T77=DATOS!$S$4,U77=DATOS!$U$3),0,AND(T77=DATOS!$S$2,U77=DATOS!$U$4),0)</f>
        <v>2</v>
      </c>
      <c r="X77" s="132">
        <f>_xlfn.IFS(AND(T77=DATOS!$S$5,V77=DATOS!$U$2),2,AND(T77=DATOS!$S$5,V77=DATOS!$U$4),0,AND(T77=DATOS!$S$5,V77=DATOS!$U$3),1,AND(T77=DATOS!$S$4,V77=DATOS!$U$2,1),1,AND(T77=DATOS!$S$4,V77=DATOS!$U$4),0,AND(T77=DATOS!$S$4,V77=DATOS!$U$3),0,AND(T77=DATOS!$S$2,V77=DATOS!$U$4),0)</f>
        <v>2</v>
      </c>
      <c r="Y77" s="132">
        <f>L77-W77</f>
        <v>-1</v>
      </c>
      <c r="Z77" s="132">
        <f>M77-X77</f>
        <v>2</v>
      </c>
      <c r="AA77" s="132">
        <f>_xlfn.IFS(AND(Y77=0),1,AND(Y77=1),1,AND(Y77=2),2,AND(Y77=3),3,AND(Y77=4),4,AND(Y77=5),5,AND(Y77=-1),1)</f>
        <v>1</v>
      </c>
      <c r="AB77" s="132">
        <f>_xlfn.IFS(AND(Z77=0),1,AND(Z77=1),1,AND(Z77=2),2,AND(Z77=3),3,AND(Z77=4),4,AND(Z77=5),5,AND(Z77=-1),1)</f>
        <v>2</v>
      </c>
      <c r="AC77" s="133" t="str">
        <f>INDEX(DATOS!$J$4:$N$8,Mapa!AA77:AA79,Mapa!AB77:AB79)</f>
        <v>Baja</v>
      </c>
      <c r="AD77" s="127" t="str">
        <f>_xlfn.IFS(AC77=DATOS!$O$2,DATOS!$P$2,AC77=DATOS!$O$3,DATOS!$P$3,AC77=DATOS!$O$4,DATOS!$P$4,AC77=DATOS!$O$5,DATOS!$P$5)</f>
        <v>Asumir el riesgo</v>
      </c>
      <c r="AE77" s="127" t="s">
        <v>58</v>
      </c>
      <c r="AF77" s="127" t="s">
        <v>804</v>
      </c>
      <c r="AG77" s="127" t="s">
        <v>486</v>
      </c>
      <c r="AH77" s="130">
        <v>45665</v>
      </c>
      <c r="AI77" s="130">
        <v>46022</v>
      </c>
      <c r="AJ77" s="127" t="s">
        <v>0</v>
      </c>
      <c r="AK77" s="127" t="s">
        <v>363</v>
      </c>
      <c r="AL77" s="127" t="s">
        <v>364</v>
      </c>
      <c r="AM77" s="127" t="s">
        <v>610</v>
      </c>
      <c r="AN77" s="127" t="s">
        <v>108</v>
      </c>
      <c r="AO77" s="127" t="s">
        <v>111</v>
      </c>
      <c r="AP77" s="127" t="s">
        <v>111</v>
      </c>
    </row>
    <row r="78" spans="3:42" s="88" customFormat="1" ht="54.75" customHeight="1" x14ac:dyDescent="0.25">
      <c r="C78" s="136"/>
      <c r="D78" s="53" t="s">
        <v>25</v>
      </c>
      <c r="E78" s="127"/>
      <c r="F78" s="53" t="s">
        <v>16</v>
      </c>
      <c r="G78" s="53" t="s">
        <v>27</v>
      </c>
      <c r="H78" s="127"/>
      <c r="I78" s="127"/>
      <c r="J78" s="68" t="s">
        <v>605</v>
      </c>
      <c r="K78" s="127"/>
      <c r="L78" s="127"/>
      <c r="M78" s="127"/>
      <c r="N78" s="133"/>
      <c r="O78" s="53" t="s">
        <v>609</v>
      </c>
      <c r="P78" s="53" t="s">
        <v>271</v>
      </c>
      <c r="Q78" s="53" t="str">
        <f>_xlfn.IFS(P78=DATOS!$R$2,DATOS!$S$2,P78=DATOS!$R$3,DATOS!$S$3,P78=DATOS!$R$4,DATOS!$S$4,P78=DATOS!$R$5,DATOS!$S$5,P78=DATOS!$R$6,DATOS!$S$6)</f>
        <v>Fuerte</v>
      </c>
      <c r="R78" s="69">
        <f>_xlfn.IFS(Q78=DATOS!$S$2,DATOS!$T$2,Q78=DATOS!$S$4,DATOS!$T$4,Q78=DATOS!$S$5,DATOS!$T$5,Q78=DATOS!$S$6,DATOS!$T$6)</f>
        <v>100</v>
      </c>
      <c r="S78" s="132"/>
      <c r="T78" s="127"/>
      <c r="U78" s="132"/>
      <c r="V78" s="132"/>
      <c r="W78" s="127"/>
      <c r="X78" s="127"/>
      <c r="Y78" s="132"/>
      <c r="Z78" s="132"/>
      <c r="AA78" s="127"/>
      <c r="AB78" s="127"/>
      <c r="AC78" s="133"/>
      <c r="AD78" s="127"/>
      <c r="AE78" s="127"/>
      <c r="AF78" s="127"/>
      <c r="AG78" s="127"/>
      <c r="AH78" s="130"/>
      <c r="AI78" s="130"/>
      <c r="AJ78" s="127"/>
      <c r="AK78" s="127"/>
      <c r="AL78" s="127"/>
      <c r="AM78" s="127"/>
      <c r="AN78" s="127"/>
      <c r="AO78" s="127"/>
      <c r="AP78" s="127"/>
    </row>
    <row r="79" spans="3:42" s="88" customFormat="1" ht="54.75" customHeight="1" x14ac:dyDescent="0.25">
      <c r="C79" s="136"/>
      <c r="D79" s="53" t="s">
        <v>25</v>
      </c>
      <c r="E79" s="127"/>
      <c r="F79" s="53" t="s">
        <v>16</v>
      </c>
      <c r="G79" s="53" t="s">
        <v>27</v>
      </c>
      <c r="H79" s="127"/>
      <c r="I79" s="127"/>
      <c r="J79" s="68" t="s">
        <v>606</v>
      </c>
      <c r="K79" s="127"/>
      <c r="L79" s="127"/>
      <c r="M79" s="127"/>
      <c r="N79" s="133"/>
      <c r="O79" s="53" t="s">
        <v>805</v>
      </c>
      <c r="P79" s="53" t="s">
        <v>271</v>
      </c>
      <c r="Q79" s="53" t="str">
        <f>_xlfn.IFS(P79=DATOS!$R$2,DATOS!$S$2,P79=DATOS!$R$3,DATOS!$S$3,P79=DATOS!$R$4,DATOS!$S$4,P79=DATOS!$R$5,DATOS!$S$5,P79=DATOS!$R$6,DATOS!$S$6)</f>
        <v>Fuerte</v>
      </c>
      <c r="R79" s="69">
        <f>_xlfn.IFS(Q79=DATOS!$S$2,DATOS!$T$2,Q79=DATOS!$S$4,DATOS!$T$4,Q79=DATOS!$S$5,DATOS!$T$5,Q79=DATOS!$S$6,DATOS!$T$6)</f>
        <v>100</v>
      </c>
      <c r="S79" s="127"/>
      <c r="T79" s="127"/>
      <c r="U79" s="132"/>
      <c r="V79" s="132"/>
      <c r="W79" s="127"/>
      <c r="X79" s="127"/>
      <c r="Y79" s="132"/>
      <c r="Z79" s="132"/>
      <c r="AA79" s="127"/>
      <c r="AB79" s="127"/>
      <c r="AC79" s="133"/>
      <c r="AD79" s="127"/>
      <c r="AE79" s="127"/>
      <c r="AF79" s="127"/>
      <c r="AG79" s="127"/>
      <c r="AH79" s="130"/>
      <c r="AI79" s="130"/>
      <c r="AJ79" s="127"/>
      <c r="AK79" s="127"/>
      <c r="AL79" s="127"/>
      <c r="AM79" s="127"/>
      <c r="AN79" s="127"/>
      <c r="AO79" s="127"/>
      <c r="AP79" s="127"/>
    </row>
    <row r="80" spans="3:42" s="88" customFormat="1" ht="69.75" customHeight="1" x14ac:dyDescent="0.25">
      <c r="C80" s="136">
        <v>26</v>
      </c>
      <c r="D80" s="53" t="s">
        <v>25</v>
      </c>
      <c r="E80" s="127" t="s">
        <v>466</v>
      </c>
      <c r="F80" s="53" t="s">
        <v>16</v>
      </c>
      <c r="G80" s="53" t="s">
        <v>25</v>
      </c>
      <c r="H80" s="127" t="s">
        <v>111</v>
      </c>
      <c r="I80" s="127" t="s">
        <v>112</v>
      </c>
      <c r="J80" s="53" t="s">
        <v>611</v>
      </c>
      <c r="K80" s="127" t="s">
        <v>614</v>
      </c>
      <c r="L80" s="127">
        <v>1</v>
      </c>
      <c r="M80" s="127">
        <v>4</v>
      </c>
      <c r="N80" s="133" t="str">
        <f>INDEX(DATOS!$J$4:$N$8,Mapa!L80:L82,Mapa!M80:M82)</f>
        <v>Alta</v>
      </c>
      <c r="O80" s="53" t="s">
        <v>487</v>
      </c>
      <c r="P80" s="53" t="s">
        <v>271</v>
      </c>
      <c r="Q80" s="53" t="str">
        <f>_xlfn.IFS(P80=DATOS!$R$2,DATOS!$S$2,P80=DATOS!$R$3,DATOS!$S$3,P80=DATOS!$R$4,DATOS!$S$4,P80=DATOS!$R$5,DATOS!$S$5,P80=DATOS!$R$6,DATOS!$S$6)</f>
        <v>Fuerte</v>
      </c>
      <c r="R80" s="69">
        <f>_xlfn.IFS(Q80=DATOS!$S$2,DATOS!$T$2,Q80=DATOS!$S$4,DATOS!$T$4,Q80=DATOS!$S$5,DATOS!$T$5,Q80=DATOS!$S$6,DATOS!$T$6)</f>
        <v>100</v>
      </c>
      <c r="S80" s="132">
        <f>AVERAGE(R80:R82)</f>
        <v>100</v>
      </c>
      <c r="T80" s="127" t="str">
        <f>IF(S80&gt;=100,"Fuerte",IF(OR(S80=99,S80&gt;=50),"Moderado","Débil"))</f>
        <v>Fuerte</v>
      </c>
      <c r="U80" s="132" t="s">
        <v>90</v>
      </c>
      <c r="V80" s="132" t="s">
        <v>90</v>
      </c>
      <c r="W80" s="132">
        <f>_xlfn.IFS(AND(T80=DATOS!$S$5,U80=DATOS!$X$2),2,AND(T80=DATOS!$S$5,U80=DATOS!$U$4),0,AND(T80=DATOS!$S$5,U80=DATOS!$U$3),0,AND(T80=DATOS!$S$4,U80=DATOS!$U$2,1),1,AND(T80=DATOS!$S$4,U80=DATOS!$U$4),0,AND(T80=DATOS!$S$4,U80=DATOS!$U$3),0,AND(T80=DATOS!$S$2,U80=DATOS!$U$4),0)</f>
        <v>2</v>
      </c>
      <c r="X80" s="132">
        <f>_xlfn.IFS(AND(T80=DATOS!$S$5,V80=DATOS!$U$2),2,AND(T80=DATOS!$S$5,V80=DATOS!$U$4),0,AND(T80=DATOS!$S$5,V80=DATOS!$U$3),1,AND(T80=DATOS!$S$4,V80=DATOS!$U$2,1),1,AND(T80=DATOS!$S$4,V80=DATOS!$U$4),0,AND(T80=DATOS!$S$4,V80=DATOS!$U$3),0,AND(T80=DATOS!$S$2,V80=DATOS!$U$4),0)</f>
        <v>2</v>
      </c>
      <c r="Y80" s="132">
        <f>L80-W80</f>
        <v>-1</v>
      </c>
      <c r="Z80" s="132">
        <f>M80-X80</f>
        <v>2</v>
      </c>
      <c r="AA80" s="132">
        <f>_xlfn.IFS(AND(Y80=0),1,AND(Y80=1),1,AND(Y80=2),2,AND(Y80=3),3,AND(Y80=4),4,AND(Y80=5),5,AND(Y80=-1),1)</f>
        <v>1</v>
      </c>
      <c r="AB80" s="132">
        <f>_xlfn.IFS(AND(Z80=0),1,AND(Z80=1),1,AND(Z80=2),2,AND(Z80=3),3,AND(Z80=4),4,AND(Z80=5),5,AND(Z80=-1),1)</f>
        <v>2</v>
      </c>
      <c r="AC80" s="133" t="str">
        <f>INDEX(DATOS!$J$4:$N$8,Mapa!AA80:AA82,Mapa!AB80:AB82)</f>
        <v>Baja</v>
      </c>
      <c r="AD80" s="127" t="str">
        <f>_xlfn.IFS(AC80=DATOS!$O$2,DATOS!$P$2,AC80=DATOS!$O$3,DATOS!$P$3,AC80=DATOS!$O$4,DATOS!$P$4,AC80=DATOS!$O$5,DATOS!$P$5)</f>
        <v>Asumir el riesgo</v>
      </c>
      <c r="AE80" s="127" t="s">
        <v>58</v>
      </c>
      <c r="AF80" s="127" t="s">
        <v>806</v>
      </c>
      <c r="AG80" s="127" t="s">
        <v>361</v>
      </c>
      <c r="AH80" s="130">
        <v>45665</v>
      </c>
      <c r="AI80" s="130">
        <v>46022</v>
      </c>
      <c r="AJ80" s="127" t="s">
        <v>0</v>
      </c>
      <c r="AK80" s="127" t="s">
        <v>366</v>
      </c>
      <c r="AL80" s="127" t="s">
        <v>365</v>
      </c>
      <c r="AM80" s="127" t="s">
        <v>616</v>
      </c>
      <c r="AN80" s="127" t="s">
        <v>108</v>
      </c>
      <c r="AO80" s="127" t="s">
        <v>112</v>
      </c>
      <c r="AP80" s="127" t="s">
        <v>111</v>
      </c>
    </row>
    <row r="81" spans="3:42" s="88" customFormat="1" ht="54.75" customHeight="1" x14ac:dyDescent="0.25">
      <c r="C81" s="136"/>
      <c r="D81" s="53" t="s">
        <v>25</v>
      </c>
      <c r="E81" s="127"/>
      <c r="F81" s="53" t="s">
        <v>16</v>
      </c>
      <c r="G81" s="53" t="s">
        <v>25</v>
      </c>
      <c r="H81" s="127"/>
      <c r="I81" s="127"/>
      <c r="J81" s="53" t="s">
        <v>612</v>
      </c>
      <c r="K81" s="127"/>
      <c r="L81" s="127"/>
      <c r="M81" s="127"/>
      <c r="N81" s="133"/>
      <c r="O81" s="53" t="s">
        <v>278</v>
      </c>
      <c r="P81" s="53" t="s">
        <v>271</v>
      </c>
      <c r="Q81" s="53" t="str">
        <f>_xlfn.IFS(P81=DATOS!$R$2,DATOS!$S$2,P81=DATOS!$R$3,DATOS!$S$3,P81=DATOS!$R$4,DATOS!$S$4,P81=DATOS!$R$5,DATOS!$S$5,P81=DATOS!$R$6,DATOS!$S$6)</f>
        <v>Fuerte</v>
      </c>
      <c r="R81" s="69">
        <f>_xlfn.IFS(Q81=DATOS!$S$2,DATOS!$T$2,Q81=DATOS!$S$4,DATOS!$T$4,Q81=DATOS!$S$5,DATOS!$T$5,Q81=DATOS!$S$6,DATOS!$T$6)</f>
        <v>100</v>
      </c>
      <c r="S81" s="132"/>
      <c r="T81" s="127"/>
      <c r="U81" s="132"/>
      <c r="V81" s="132"/>
      <c r="W81" s="127"/>
      <c r="X81" s="127"/>
      <c r="Y81" s="132"/>
      <c r="Z81" s="132"/>
      <c r="AA81" s="127"/>
      <c r="AB81" s="127"/>
      <c r="AC81" s="133"/>
      <c r="AD81" s="127"/>
      <c r="AE81" s="127"/>
      <c r="AF81" s="127"/>
      <c r="AG81" s="127"/>
      <c r="AH81" s="130"/>
      <c r="AI81" s="130"/>
      <c r="AJ81" s="127"/>
      <c r="AK81" s="127"/>
      <c r="AL81" s="127"/>
      <c r="AM81" s="127"/>
      <c r="AN81" s="127"/>
      <c r="AO81" s="127"/>
      <c r="AP81" s="127"/>
    </row>
    <row r="82" spans="3:42" s="88" customFormat="1" ht="54.75" customHeight="1" x14ac:dyDescent="0.25">
      <c r="C82" s="136"/>
      <c r="D82" s="53" t="s">
        <v>25</v>
      </c>
      <c r="E82" s="127"/>
      <c r="F82" s="53" t="s">
        <v>16</v>
      </c>
      <c r="G82" s="53" t="s">
        <v>25</v>
      </c>
      <c r="H82" s="127"/>
      <c r="I82" s="127"/>
      <c r="J82" s="68" t="s">
        <v>613</v>
      </c>
      <c r="K82" s="127"/>
      <c r="L82" s="127"/>
      <c r="M82" s="127"/>
      <c r="N82" s="133"/>
      <c r="O82" s="53" t="s">
        <v>615</v>
      </c>
      <c r="P82" s="53" t="s">
        <v>271</v>
      </c>
      <c r="Q82" s="53" t="str">
        <f>_xlfn.IFS(P82=DATOS!$R$2,DATOS!$S$2,P82=DATOS!$R$3,DATOS!$S$3,P82=DATOS!$R$4,DATOS!$S$4,P82=DATOS!$R$5,DATOS!$S$5,P82=DATOS!$R$6,DATOS!$S$6)</f>
        <v>Fuerte</v>
      </c>
      <c r="R82" s="69">
        <f>_xlfn.IFS(Q82=DATOS!$S$2,DATOS!$T$2,Q82=DATOS!$S$4,DATOS!$T$4,Q82=DATOS!$S$5,DATOS!$T$5,Q82=DATOS!$S$6,DATOS!$T$6)</f>
        <v>100</v>
      </c>
      <c r="S82" s="127"/>
      <c r="T82" s="127"/>
      <c r="U82" s="132"/>
      <c r="V82" s="132"/>
      <c r="W82" s="127"/>
      <c r="X82" s="127"/>
      <c r="Y82" s="132"/>
      <c r="Z82" s="132"/>
      <c r="AA82" s="127"/>
      <c r="AB82" s="127"/>
      <c r="AC82" s="133"/>
      <c r="AD82" s="127"/>
      <c r="AE82" s="127"/>
      <c r="AF82" s="127"/>
      <c r="AG82" s="127"/>
      <c r="AH82" s="130"/>
      <c r="AI82" s="130"/>
      <c r="AJ82" s="127"/>
      <c r="AK82" s="127"/>
      <c r="AL82" s="127"/>
      <c r="AM82" s="127"/>
      <c r="AN82" s="127"/>
      <c r="AO82" s="127"/>
      <c r="AP82" s="127"/>
    </row>
    <row r="83" spans="3:42" s="88" customFormat="1" ht="54.75" customHeight="1" x14ac:dyDescent="0.25">
      <c r="C83" s="136">
        <v>27</v>
      </c>
      <c r="D83" s="53" t="s">
        <v>25</v>
      </c>
      <c r="E83" s="127" t="s">
        <v>617</v>
      </c>
      <c r="F83" s="53" t="s">
        <v>16</v>
      </c>
      <c r="G83" s="53" t="s">
        <v>25</v>
      </c>
      <c r="H83" s="127" t="s">
        <v>111</v>
      </c>
      <c r="I83" s="127" t="s">
        <v>112</v>
      </c>
      <c r="J83" s="68" t="s">
        <v>620</v>
      </c>
      <c r="K83" s="127" t="s">
        <v>621</v>
      </c>
      <c r="L83" s="127">
        <v>1</v>
      </c>
      <c r="M83" s="127">
        <v>4</v>
      </c>
      <c r="N83" s="133" t="str">
        <f>INDEX(DATOS!$J$4:$N$8,Mapa!L83:L85,Mapa!M83:M85)</f>
        <v>Alta</v>
      </c>
      <c r="O83" s="53" t="s">
        <v>623</v>
      </c>
      <c r="P83" s="53" t="s">
        <v>271</v>
      </c>
      <c r="Q83" s="53" t="str">
        <f>_xlfn.IFS(P83=DATOS!$R$2,DATOS!$S$2,P83=DATOS!$R$3,DATOS!$S$3,P83=DATOS!$R$4,DATOS!$S$4,P83=DATOS!$R$5,DATOS!$S$5,P83=DATOS!$R$6,DATOS!$S$6)</f>
        <v>Fuerte</v>
      </c>
      <c r="R83" s="69">
        <f>_xlfn.IFS(Q83=DATOS!$S$2,DATOS!$T$2,Q83=DATOS!$S$4,DATOS!$T$4,Q83=DATOS!$S$5,DATOS!$T$5,Q83=DATOS!$S$6,DATOS!$T$6)</f>
        <v>100</v>
      </c>
      <c r="S83" s="132">
        <f>AVERAGE(R83:R85)</f>
        <v>100</v>
      </c>
      <c r="T83" s="127" t="str">
        <f>IF(S83&gt;=100,"Fuerte",IF(OR(S83=99,S83&gt;=50),"Moderado","Débil"))</f>
        <v>Fuerte</v>
      </c>
      <c r="U83" s="132" t="s">
        <v>90</v>
      </c>
      <c r="V83" s="132" t="s">
        <v>90</v>
      </c>
      <c r="W83" s="132">
        <f>_xlfn.IFS(AND(T83=DATOS!$S$5,U83=DATOS!$X$2),2,AND(T83=DATOS!$S$5,U83=DATOS!$U$4),0,AND(T83=DATOS!$S$5,U83=DATOS!$U$3),0,AND(T83=DATOS!$S$4,U83=DATOS!$U$2,1),1,AND(T83=DATOS!$S$4,U83=DATOS!$U$4),0,AND(T83=DATOS!$S$4,U83=DATOS!$U$3),0,AND(T83=DATOS!$S$2,U83=DATOS!$U$4),0)</f>
        <v>2</v>
      </c>
      <c r="X83" s="132">
        <f>_xlfn.IFS(AND(T83=DATOS!$S$5,V83=DATOS!$U$2),2,AND(T83=DATOS!$S$5,V83=DATOS!$U$4),0,AND(T83=DATOS!$S$5,V83=DATOS!$U$3),1,AND(T83=DATOS!$S$4,V83=DATOS!$U$2,1),1,AND(T83=DATOS!$S$4,V83=DATOS!$U$4),0,AND(T83=DATOS!$S$4,V83=DATOS!$U$3),0,AND(T83=DATOS!$S$2,V83=DATOS!$U$4),0)</f>
        <v>2</v>
      </c>
      <c r="Y83" s="132">
        <f>L83-W83</f>
        <v>-1</v>
      </c>
      <c r="Z83" s="132">
        <f>M83-X83</f>
        <v>2</v>
      </c>
      <c r="AA83" s="132">
        <f>_xlfn.IFS(AND(Y83=0),1,AND(Y83=1),1,AND(Y83=2),2,AND(Y83=3),3,AND(Y83=4),4,AND(Y83=5),5,AND(Y83=-1),1)</f>
        <v>1</v>
      </c>
      <c r="AB83" s="132">
        <f>_xlfn.IFS(AND(Z83=0),1,AND(Z83=1),1,AND(Z83=2),2,AND(Z83=3),3,AND(Z83=4),4,AND(Z83=5),5,AND(Z83=-1),1)</f>
        <v>2</v>
      </c>
      <c r="AC83" s="133" t="str">
        <f>INDEX(DATOS!$J$4:$N$8,Mapa!AA83:AA85,Mapa!AB83:AB85)</f>
        <v>Baja</v>
      </c>
      <c r="AD83" s="127" t="str">
        <f>_xlfn.IFS(AC83=DATOS!$O$2,DATOS!$P$2,AC83=DATOS!$O$3,DATOS!$P$3,AC83=DATOS!$O$4,DATOS!$P$4,AC83=DATOS!$O$5,DATOS!$P$5)</f>
        <v>Asumir el riesgo</v>
      </c>
      <c r="AE83" s="127" t="s">
        <v>58</v>
      </c>
      <c r="AF83" s="127" t="s">
        <v>807</v>
      </c>
      <c r="AG83" s="127" t="s">
        <v>361</v>
      </c>
      <c r="AH83" s="130">
        <v>45665</v>
      </c>
      <c r="AI83" s="130">
        <v>46022</v>
      </c>
      <c r="AJ83" s="127" t="s">
        <v>81</v>
      </c>
      <c r="AK83" s="127" t="s">
        <v>148</v>
      </c>
      <c r="AL83" s="127" t="s">
        <v>365</v>
      </c>
      <c r="AM83" s="127" t="s">
        <v>624</v>
      </c>
      <c r="AN83" s="127" t="s">
        <v>108</v>
      </c>
      <c r="AO83" s="127" t="s">
        <v>112</v>
      </c>
      <c r="AP83" s="127" t="s">
        <v>152</v>
      </c>
    </row>
    <row r="84" spans="3:42" s="88" customFormat="1" ht="54.75" customHeight="1" x14ac:dyDescent="0.25">
      <c r="C84" s="136"/>
      <c r="D84" s="53" t="s">
        <v>25</v>
      </c>
      <c r="E84" s="127"/>
      <c r="F84" s="53" t="s">
        <v>16</v>
      </c>
      <c r="G84" s="53" t="s">
        <v>25</v>
      </c>
      <c r="H84" s="127"/>
      <c r="I84" s="127"/>
      <c r="J84" s="68" t="s">
        <v>619</v>
      </c>
      <c r="K84" s="127"/>
      <c r="L84" s="127"/>
      <c r="M84" s="127"/>
      <c r="N84" s="133"/>
      <c r="O84" s="53" t="s">
        <v>808</v>
      </c>
      <c r="P84" s="53" t="s">
        <v>271</v>
      </c>
      <c r="Q84" s="53" t="str">
        <f>_xlfn.IFS(P84=DATOS!$R$2,DATOS!$S$2,P84=DATOS!$R$3,DATOS!$S$3,P84=DATOS!$R$4,DATOS!$S$4,P84=DATOS!$R$5,DATOS!$S$5,P84=DATOS!$R$6,DATOS!$S$6)</f>
        <v>Fuerte</v>
      </c>
      <c r="R84" s="69">
        <f>_xlfn.IFS(Q84=DATOS!$S$2,DATOS!$T$2,Q84=DATOS!$S$4,DATOS!$T$4,Q84=DATOS!$S$5,DATOS!$T$5,Q84=DATOS!$S$6,DATOS!$T$6)</f>
        <v>100</v>
      </c>
      <c r="S84" s="132"/>
      <c r="T84" s="127"/>
      <c r="U84" s="132"/>
      <c r="V84" s="132"/>
      <c r="W84" s="127"/>
      <c r="X84" s="127"/>
      <c r="Y84" s="132"/>
      <c r="Z84" s="132"/>
      <c r="AA84" s="127"/>
      <c r="AB84" s="127"/>
      <c r="AC84" s="133"/>
      <c r="AD84" s="127"/>
      <c r="AE84" s="127"/>
      <c r="AF84" s="127"/>
      <c r="AG84" s="127"/>
      <c r="AH84" s="130"/>
      <c r="AI84" s="130"/>
      <c r="AJ84" s="127"/>
      <c r="AK84" s="127"/>
      <c r="AL84" s="127"/>
      <c r="AM84" s="127"/>
      <c r="AN84" s="127"/>
      <c r="AO84" s="127"/>
      <c r="AP84" s="127"/>
    </row>
    <row r="85" spans="3:42" s="88" customFormat="1" ht="54.75" customHeight="1" x14ac:dyDescent="0.25">
      <c r="C85" s="136"/>
      <c r="D85" s="53" t="s">
        <v>25</v>
      </c>
      <c r="E85" s="127"/>
      <c r="F85" s="53" t="s">
        <v>16</v>
      </c>
      <c r="G85" s="53" t="s">
        <v>25</v>
      </c>
      <c r="H85" s="127"/>
      <c r="I85" s="127"/>
      <c r="J85" s="68" t="s">
        <v>618</v>
      </c>
      <c r="K85" s="127"/>
      <c r="L85" s="127"/>
      <c r="M85" s="127"/>
      <c r="N85" s="133"/>
      <c r="O85" s="53" t="s">
        <v>622</v>
      </c>
      <c r="P85" s="53" t="s">
        <v>271</v>
      </c>
      <c r="Q85" s="53" t="str">
        <f>_xlfn.IFS(P85=DATOS!$R$2,DATOS!$S$2,P85=DATOS!$R$3,DATOS!$S$3,P85=DATOS!$R$4,DATOS!$S$4,P85=DATOS!$R$5,DATOS!$S$5,P85=DATOS!$R$6,DATOS!$S$6)</f>
        <v>Fuerte</v>
      </c>
      <c r="R85" s="69">
        <f>_xlfn.IFS(Q85=DATOS!$S$2,DATOS!$T$2,Q85=DATOS!$S$4,DATOS!$T$4,Q85=DATOS!$S$5,DATOS!$T$5,Q85=DATOS!$S$6,DATOS!$T$6)</f>
        <v>100</v>
      </c>
      <c r="S85" s="127"/>
      <c r="T85" s="127"/>
      <c r="U85" s="132"/>
      <c r="V85" s="132"/>
      <c r="W85" s="127"/>
      <c r="X85" s="127"/>
      <c r="Y85" s="132"/>
      <c r="Z85" s="132"/>
      <c r="AA85" s="127"/>
      <c r="AB85" s="127"/>
      <c r="AC85" s="133"/>
      <c r="AD85" s="127"/>
      <c r="AE85" s="127"/>
      <c r="AF85" s="127"/>
      <c r="AG85" s="127"/>
      <c r="AH85" s="130"/>
      <c r="AI85" s="130"/>
      <c r="AJ85" s="127"/>
      <c r="AK85" s="127"/>
      <c r="AL85" s="127"/>
      <c r="AM85" s="127"/>
      <c r="AN85" s="127"/>
      <c r="AO85" s="127"/>
      <c r="AP85" s="127"/>
    </row>
    <row r="86" spans="3:42" s="88" customFormat="1" ht="54.75" customHeight="1" x14ac:dyDescent="0.25">
      <c r="C86" s="136">
        <v>28</v>
      </c>
      <c r="D86" s="53" t="s">
        <v>25</v>
      </c>
      <c r="E86" s="127" t="s">
        <v>625</v>
      </c>
      <c r="F86" s="53" t="s">
        <v>16</v>
      </c>
      <c r="G86" s="53" t="s">
        <v>25</v>
      </c>
      <c r="H86" s="127" t="s">
        <v>111</v>
      </c>
      <c r="I86" s="127" t="s">
        <v>112</v>
      </c>
      <c r="J86" s="68" t="s">
        <v>632</v>
      </c>
      <c r="K86" s="127" t="s">
        <v>627</v>
      </c>
      <c r="L86" s="127">
        <v>1</v>
      </c>
      <c r="M86" s="127">
        <v>3</v>
      </c>
      <c r="N86" s="133" t="str">
        <f>INDEX(DATOS!$J$4:$N$8,Mapa!L86:L88,Mapa!M86:M88)</f>
        <v>Moderada</v>
      </c>
      <c r="O86" s="53" t="s">
        <v>417</v>
      </c>
      <c r="P86" s="53" t="s">
        <v>271</v>
      </c>
      <c r="Q86" s="53" t="str">
        <f>_xlfn.IFS(P86=DATOS!$R$2,DATOS!$S$2,P86=DATOS!$R$3,DATOS!$S$3,P86=DATOS!$R$4,DATOS!$S$4,P86=DATOS!$R$5,DATOS!$S$5,P86=DATOS!$R$6,DATOS!$S$6)</f>
        <v>Fuerte</v>
      </c>
      <c r="R86" s="69">
        <f>_xlfn.IFS(Q86=DATOS!$S$2,DATOS!$T$2,Q86=DATOS!$S$4,DATOS!$T$4,Q86=DATOS!$S$5,DATOS!$T$5,Q86=DATOS!$S$6,DATOS!$T$6)</f>
        <v>100</v>
      </c>
      <c r="S86" s="132">
        <f>AVERAGE(R86:R88)</f>
        <v>100</v>
      </c>
      <c r="T86" s="127" t="str">
        <f>IF(S86&gt;=100,"Fuerte",IF(OR(S86=99,S86&gt;=50),"Moderado","Débil"))</f>
        <v>Fuerte</v>
      </c>
      <c r="U86" s="132" t="s">
        <v>90</v>
      </c>
      <c r="V86" s="132" t="s">
        <v>90</v>
      </c>
      <c r="W86" s="132">
        <f>_xlfn.IFS(AND(T86=DATOS!$S$5,U86=DATOS!$X$2),2,AND(T86=DATOS!$S$5,U86=DATOS!$U$4),0,AND(T86=DATOS!$S$5,U86=DATOS!$U$3),0,AND(T86=DATOS!$S$4,U86=DATOS!$U$2,1),1,AND(T86=DATOS!$S$4,U86=DATOS!$U$4),0,AND(T86=DATOS!$S$4,U86=DATOS!$U$3),0,AND(T86=DATOS!$S$2,U86=DATOS!$U$4),0)</f>
        <v>2</v>
      </c>
      <c r="X86" s="132">
        <f>_xlfn.IFS(AND(T86=DATOS!$S$5,V86=DATOS!$U$2),2,AND(T86=DATOS!$S$5,V86=DATOS!$U$4),0,AND(T86=DATOS!$S$5,V86=DATOS!$U$3),1,AND(T86=DATOS!$S$4,V86=DATOS!$U$2,1),1,AND(T86=DATOS!$S$4,V86=DATOS!$U$4),0,AND(T86=DATOS!$S$4,V86=DATOS!$U$3),0,AND(T86=DATOS!$S$2,V86=DATOS!$U$4),0)</f>
        <v>2</v>
      </c>
      <c r="Y86" s="132">
        <f>L86-W86</f>
        <v>-1</v>
      </c>
      <c r="Z86" s="132">
        <f>M86-X86</f>
        <v>1</v>
      </c>
      <c r="AA86" s="132">
        <f>_xlfn.IFS(AND(Y86=0),1,AND(Y86=1),1,AND(Y86=2),2,AND(Y86=3),3,AND(Y86=4),4,AND(Y86=5),5,AND(Y86=-1),1)</f>
        <v>1</v>
      </c>
      <c r="AB86" s="132">
        <f>_xlfn.IFS(AND(Z86=0),1,AND(Z86=1),1,AND(Z86=2),2,AND(Z86=3),3,AND(Z86=4),4,AND(Z86=5),5,AND(Z86=-1),1)</f>
        <v>1</v>
      </c>
      <c r="AC86" s="133" t="str">
        <f>INDEX(DATOS!$J$4:$N$8,Mapa!AA86:AA88,Mapa!AB86:AB88)</f>
        <v>Baja</v>
      </c>
      <c r="AD86" s="127" t="str">
        <f>_xlfn.IFS(AC86=DATOS!$O$2,DATOS!$P$2,AC86=DATOS!$O$3,DATOS!$P$3,AC86=DATOS!$O$4,DATOS!$P$4,AC86=DATOS!$O$5,DATOS!$P$5)</f>
        <v>Asumir el riesgo</v>
      </c>
      <c r="AE86" s="127" t="s">
        <v>58</v>
      </c>
      <c r="AF86" s="127" t="s">
        <v>150</v>
      </c>
      <c r="AG86" s="127" t="s">
        <v>361</v>
      </c>
      <c r="AH86" s="130">
        <v>45665</v>
      </c>
      <c r="AI86" s="130">
        <v>46022</v>
      </c>
      <c r="AJ86" s="127" t="s">
        <v>0</v>
      </c>
      <c r="AK86" s="127" t="s">
        <v>809</v>
      </c>
      <c r="AL86" s="127" t="s">
        <v>629</v>
      </c>
      <c r="AM86" s="127" t="s">
        <v>630</v>
      </c>
      <c r="AN86" s="127" t="s">
        <v>108</v>
      </c>
      <c r="AO86" s="127" t="s">
        <v>111</v>
      </c>
      <c r="AP86" s="127" t="s">
        <v>111</v>
      </c>
    </row>
    <row r="87" spans="3:42" s="88" customFormat="1" ht="54.75" customHeight="1" x14ac:dyDescent="0.25">
      <c r="C87" s="136"/>
      <c r="D87" s="53" t="s">
        <v>25</v>
      </c>
      <c r="E87" s="127"/>
      <c r="F87" s="53" t="s">
        <v>16</v>
      </c>
      <c r="G87" s="53" t="s">
        <v>25</v>
      </c>
      <c r="H87" s="127"/>
      <c r="I87" s="127"/>
      <c r="J87" s="68" t="s">
        <v>626</v>
      </c>
      <c r="K87" s="127"/>
      <c r="L87" s="127"/>
      <c r="M87" s="127"/>
      <c r="N87" s="133"/>
      <c r="O87" s="53" t="s">
        <v>153</v>
      </c>
      <c r="P87" s="53" t="s">
        <v>271</v>
      </c>
      <c r="Q87" s="53" t="str">
        <f>_xlfn.IFS(P87=DATOS!$R$2,DATOS!$S$2,P87=DATOS!$R$3,DATOS!$S$3,P87=DATOS!$R$4,DATOS!$S$4,P87=DATOS!$R$5,DATOS!$S$5,P87=DATOS!$R$6,DATOS!$S$6)</f>
        <v>Fuerte</v>
      </c>
      <c r="R87" s="69">
        <f>_xlfn.IFS(Q87=DATOS!$S$2,DATOS!$T$2,Q87=DATOS!$S$4,DATOS!$T$4,Q87=DATOS!$S$5,DATOS!$T$5,Q87=DATOS!$S$6,DATOS!$T$6)</f>
        <v>100</v>
      </c>
      <c r="S87" s="132"/>
      <c r="T87" s="127"/>
      <c r="U87" s="132"/>
      <c r="V87" s="132"/>
      <c r="W87" s="127"/>
      <c r="X87" s="127"/>
      <c r="Y87" s="132"/>
      <c r="Z87" s="132"/>
      <c r="AA87" s="127"/>
      <c r="AB87" s="127"/>
      <c r="AC87" s="133"/>
      <c r="AD87" s="127"/>
      <c r="AE87" s="127"/>
      <c r="AF87" s="127"/>
      <c r="AG87" s="127"/>
      <c r="AH87" s="130"/>
      <c r="AI87" s="130"/>
      <c r="AJ87" s="127"/>
      <c r="AK87" s="127"/>
      <c r="AL87" s="127"/>
      <c r="AM87" s="127"/>
      <c r="AN87" s="127"/>
      <c r="AO87" s="127"/>
      <c r="AP87" s="127"/>
    </row>
    <row r="88" spans="3:42" s="88" customFormat="1" ht="54.75" customHeight="1" x14ac:dyDescent="0.25">
      <c r="C88" s="136"/>
      <c r="D88" s="53" t="s">
        <v>25</v>
      </c>
      <c r="E88" s="127"/>
      <c r="F88" s="53" t="s">
        <v>16</v>
      </c>
      <c r="G88" s="53" t="s">
        <v>25</v>
      </c>
      <c r="H88" s="127"/>
      <c r="I88" s="127"/>
      <c r="J88" s="68" t="s">
        <v>810</v>
      </c>
      <c r="K88" s="127"/>
      <c r="L88" s="127"/>
      <c r="M88" s="127"/>
      <c r="N88" s="133"/>
      <c r="O88" s="53" t="s">
        <v>628</v>
      </c>
      <c r="P88" s="53" t="s">
        <v>271</v>
      </c>
      <c r="Q88" s="53" t="str">
        <f>_xlfn.IFS(P88=DATOS!$R$2,DATOS!$S$2,P88=DATOS!$R$3,DATOS!$S$3,P88=DATOS!$R$4,DATOS!$S$4,P88=DATOS!$R$5,DATOS!$S$5,P88=DATOS!$R$6,DATOS!$S$6)</f>
        <v>Fuerte</v>
      </c>
      <c r="R88" s="69">
        <f>_xlfn.IFS(Q88=DATOS!$S$2,DATOS!$T$2,Q88=DATOS!$S$4,DATOS!$T$4,Q88=DATOS!$S$5,DATOS!$T$5,Q88=DATOS!$S$6,DATOS!$T$6)</f>
        <v>100</v>
      </c>
      <c r="S88" s="127"/>
      <c r="T88" s="127"/>
      <c r="U88" s="132"/>
      <c r="V88" s="132"/>
      <c r="W88" s="127"/>
      <c r="X88" s="127"/>
      <c r="Y88" s="132"/>
      <c r="Z88" s="132"/>
      <c r="AA88" s="127"/>
      <c r="AB88" s="127"/>
      <c r="AC88" s="133"/>
      <c r="AD88" s="127"/>
      <c r="AE88" s="127"/>
      <c r="AF88" s="127"/>
      <c r="AG88" s="127"/>
      <c r="AH88" s="130"/>
      <c r="AI88" s="130"/>
      <c r="AJ88" s="127"/>
      <c r="AK88" s="127"/>
      <c r="AL88" s="127"/>
      <c r="AM88" s="127"/>
      <c r="AN88" s="127"/>
      <c r="AO88" s="127"/>
      <c r="AP88" s="127"/>
    </row>
    <row r="89" spans="3:42" s="88" customFormat="1" ht="85.8" customHeight="1" x14ac:dyDescent="0.25">
      <c r="C89" s="136">
        <v>29</v>
      </c>
      <c r="D89" s="53" t="s">
        <v>163</v>
      </c>
      <c r="E89" s="127" t="s">
        <v>367</v>
      </c>
      <c r="F89" s="53" t="s">
        <v>15</v>
      </c>
      <c r="G89" s="53" t="s">
        <v>27</v>
      </c>
      <c r="H89" s="127" t="s">
        <v>111</v>
      </c>
      <c r="I89" s="127" t="s">
        <v>111</v>
      </c>
      <c r="J89" s="141" t="s">
        <v>330</v>
      </c>
      <c r="K89" s="127" t="s">
        <v>375</v>
      </c>
      <c r="L89" s="127">
        <v>1</v>
      </c>
      <c r="M89" s="127">
        <v>3</v>
      </c>
      <c r="N89" s="133" t="str">
        <f>INDEX(DATOS!$J$4:$N$8,Mapa!L89:L91,Mapa!M89:M91)</f>
        <v>Moderada</v>
      </c>
      <c r="O89" s="78" t="s">
        <v>811</v>
      </c>
      <c r="P89" s="53" t="s">
        <v>271</v>
      </c>
      <c r="Q89" s="53" t="str">
        <f>_xlfn.IFS(P89=DATOS!$R$2,DATOS!$S$2,P89=DATOS!$R$3,DATOS!$S$3,P89=DATOS!$R$4,DATOS!$S$4,P89=DATOS!$R$5,DATOS!$S$5,P89=DATOS!$R$6,DATOS!$S$6)</f>
        <v>Fuerte</v>
      </c>
      <c r="R89" s="69">
        <f>_xlfn.IFS(Q89=DATOS!$S$2,DATOS!$T$2,Q89=DATOS!$S$4,DATOS!$T$4,Q89=DATOS!$S$5,DATOS!$T$5,Q89=DATOS!$S$6,DATOS!$T$6)</f>
        <v>100</v>
      </c>
      <c r="S89" s="132">
        <f>AVERAGE(R89:R91)</f>
        <v>100</v>
      </c>
      <c r="T89" s="127" t="str">
        <f>IF(S89&gt;=100,"Fuerte",IF(OR(S89=99,S89&gt;=50),"Moderado","Débil"))</f>
        <v>Fuerte</v>
      </c>
      <c r="U89" s="132" t="s">
        <v>90</v>
      </c>
      <c r="V89" s="132" t="s">
        <v>92</v>
      </c>
      <c r="W89" s="132">
        <f>_xlfn.IFS(AND(T89=DATOS!$S$5,U89=DATOS!$X$2),2,AND(T89=DATOS!$S$5,U89=DATOS!$U$4),0,AND(T89=DATOS!$S$5,U89=DATOS!$U$3),0,AND(T89=DATOS!$S$4,U89=DATOS!$U$2,1),1,AND(T89=DATOS!$S$4,U89=DATOS!$U$4),0,AND(T89=DATOS!$S$4,U89=DATOS!$U$3),0,AND(T89=DATOS!$S$2,U89=DATOS!$U$4),0)</f>
        <v>2</v>
      </c>
      <c r="X89" s="132">
        <f>_xlfn.IFS(AND(T89=DATOS!$S$5,V89=DATOS!$U$2),2,AND(T89=DATOS!$S$5,V89=DATOS!$U$4),0,AND(T89=DATOS!$S$5,V89=DATOS!$U$3),1,AND(T89=DATOS!$S$4,V89=DATOS!$U$2,1),1,AND(T89=DATOS!$S$4,V89=DATOS!$U$4),0,AND(T89=DATOS!$S$4,V89=DATOS!$U$3),0,AND(T89=DATOS!$S$2,V89=DATOS!$U$4),0)</f>
        <v>0</v>
      </c>
      <c r="Y89" s="132">
        <f>L89-W89</f>
        <v>-1</v>
      </c>
      <c r="Z89" s="132">
        <f>M89-X89</f>
        <v>3</v>
      </c>
      <c r="AA89" s="132">
        <f>_xlfn.IFS(AND(Y89=0),1,AND(Y89=1),1,AND(Y89=2),2,AND(Y89=3),3,AND(Y89=4),4,AND(Y89=5),5,AND(Y89=-1),1)</f>
        <v>1</v>
      </c>
      <c r="AB89" s="132">
        <f>_xlfn.IFS(AND(Z89=0),1,AND(Z89=1),1,AND(Z89=2),2,AND(Z89=3),3,AND(Z89=4),4,AND(Z89=5),5,AND(Z89=-1),1)</f>
        <v>3</v>
      </c>
      <c r="AC89" s="133" t="str">
        <f>INDEX(DATOS!$J$4:$N$8,Mapa!AA89:AA91,Mapa!AB89:AB91)</f>
        <v>Moderada</v>
      </c>
      <c r="AD89" s="127" t="str">
        <f>_xlfn.IFS(AC89=DATOS!$O$2,DATOS!$P$2,AC89=DATOS!$O$3,DATOS!$P$3,AC89=DATOS!$O$4,DATOS!$P$4,AC89=DATOS!$O$5,DATOS!$P$5)</f>
        <v>Asumir o reducir el riesgo</v>
      </c>
      <c r="AE89" s="127" t="s">
        <v>58</v>
      </c>
      <c r="AF89" s="127" t="s">
        <v>376</v>
      </c>
      <c r="AG89" s="127" t="s">
        <v>419</v>
      </c>
      <c r="AH89" s="130">
        <v>45665</v>
      </c>
      <c r="AI89" s="130">
        <v>46022</v>
      </c>
      <c r="AJ89" s="127" t="s">
        <v>83</v>
      </c>
      <c r="AK89" s="127" t="s">
        <v>173</v>
      </c>
      <c r="AL89" s="127" t="s">
        <v>379</v>
      </c>
      <c r="AM89" s="127" t="s">
        <v>584</v>
      </c>
      <c r="AN89" s="127" t="s">
        <v>108</v>
      </c>
      <c r="AO89" s="127" t="s">
        <v>111</v>
      </c>
      <c r="AP89" s="127" t="s">
        <v>111</v>
      </c>
    </row>
    <row r="90" spans="3:42" s="88" customFormat="1" ht="117" customHeight="1" x14ac:dyDescent="0.25">
      <c r="C90" s="136"/>
      <c r="D90" s="53" t="s">
        <v>163</v>
      </c>
      <c r="E90" s="127"/>
      <c r="F90" s="53" t="s">
        <v>15</v>
      </c>
      <c r="G90" s="53" t="s">
        <v>27</v>
      </c>
      <c r="H90" s="127"/>
      <c r="I90" s="127"/>
      <c r="J90" s="141"/>
      <c r="K90" s="127"/>
      <c r="L90" s="127"/>
      <c r="M90" s="127"/>
      <c r="N90" s="133"/>
      <c r="O90" s="83" t="s">
        <v>418</v>
      </c>
      <c r="P90" s="53" t="s">
        <v>271</v>
      </c>
      <c r="Q90" s="53" t="str">
        <f>_xlfn.IFS(P90=DATOS!$R$2,DATOS!$S$2,P90=DATOS!$R$3,DATOS!$S$3,P90=DATOS!$R$4,DATOS!$S$4,P90=DATOS!$R$5,DATOS!$S$5,P90=DATOS!$R$6,DATOS!$S$6)</f>
        <v>Fuerte</v>
      </c>
      <c r="R90" s="69">
        <f>_xlfn.IFS(Q90=DATOS!$S$2,DATOS!$T$2,Q90=DATOS!$S$4,DATOS!$T$4,Q90=DATOS!$S$5,DATOS!$T$5,Q90=DATOS!$S$6,DATOS!$T$6)</f>
        <v>100</v>
      </c>
      <c r="S90" s="132"/>
      <c r="T90" s="127"/>
      <c r="U90" s="132"/>
      <c r="V90" s="132"/>
      <c r="W90" s="127"/>
      <c r="X90" s="127"/>
      <c r="Y90" s="132"/>
      <c r="Z90" s="132"/>
      <c r="AA90" s="127"/>
      <c r="AB90" s="127"/>
      <c r="AC90" s="133"/>
      <c r="AD90" s="127"/>
      <c r="AE90" s="127"/>
      <c r="AF90" s="127"/>
      <c r="AG90" s="127"/>
      <c r="AH90" s="130"/>
      <c r="AI90" s="130"/>
      <c r="AJ90" s="127"/>
      <c r="AK90" s="127"/>
      <c r="AL90" s="127"/>
      <c r="AM90" s="127"/>
      <c r="AN90" s="127"/>
      <c r="AO90" s="127"/>
      <c r="AP90" s="127"/>
    </row>
    <row r="91" spans="3:42" s="88" customFormat="1" ht="100.2" customHeight="1" x14ac:dyDescent="0.25">
      <c r="C91" s="136"/>
      <c r="D91" s="53" t="s">
        <v>163</v>
      </c>
      <c r="E91" s="127"/>
      <c r="F91" s="53" t="s">
        <v>15</v>
      </c>
      <c r="G91" s="53" t="s">
        <v>27</v>
      </c>
      <c r="H91" s="127"/>
      <c r="I91" s="127"/>
      <c r="J91" s="141"/>
      <c r="K91" s="127"/>
      <c r="L91" s="127"/>
      <c r="M91" s="127"/>
      <c r="N91" s="133"/>
      <c r="O91" s="83" t="s">
        <v>519</v>
      </c>
      <c r="P91" s="53" t="s">
        <v>271</v>
      </c>
      <c r="Q91" s="53" t="str">
        <f>_xlfn.IFS(P91=DATOS!$R$2,DATOS!$S$2,P91=DATOS!$R$3,DATOS!$S$3,P91=DATOS!$R$4,DATOS!$S$4,P91=DATOS!$R$5,DATOS!$S$5,P91=DATOS!$R$6,DATOS!$S$6)</f>
        <v>Fuerte</v>
      </c>
      <c r="R91" s="69">
        <f>_xlfn.IFS(Q91=DATOS!$S$2,DATOS!$T$2,Q91=DATOS!$S$4,DATOS!$T$4,Q91=DATOS!$S$5,DATOS!$T$5,Q91=DATOS!$S$6,DATOS!$T$6)</f>
        <v>100</v>
      </c>
      <c r="S91" s="127"/>
      <c r="T91" s="127"/>
      <c r="U91" s="132"/>
      <c r="V91" s="132"/>
      <c r="W91" s="127"/>
      <c r="X91" s="127"/>
      <c r="Y91" s="132"/>
      <c r="Z91" s="132"/>
      <c r="AA91" s="127"/>
      <c r="AB91" s="127"/>
      <c r="AC91" s="133"/>
      <c r="AD91" s="127"/>
      <c r="AE91" s="127"/>
      <c r="AF91" s="127"/>
      <c r="AG91" s="127"/>
      <c r="AH91" s="130"/>
      <c r="AI91" s="130"/>
      <c r="AJ91" s="127"/>
      <c r="AK91" s="127"/>
      <c r="AL91" s="127"/>
      <c r="AM91" s="127"/>
      <c r="AN91" s="127"/>
      <c r="AO91" s="127"/>
      <c r="AP91" s="127"/>
    </row>
    <row r="92" spans="3:42" s="88" customFormat="1" ht="64.8" customHeight="1" x14ac:dyDescent="0.25">
      <c r="C92" s="136">
        <v>30</v>
      </c>
      <c r="D92" s="53" t="s">
        <v>163</v>
      </c>
      <c r="E92" s="127" t="s">
        <v>165</v>
      </c>
      <c r="F92" s="53" t="s">
        <v>15</v>
      </c>
      <c r="G92" s="53" t="s">
        <v>27</v>
      </c>
      <c r="H92" s="127" t="s">
        <v>111</v>
      </c>
      <c r="I92" s="127" t="s">
        <v>111</v>
      </c>
      <c r="J92" s="141" t="s">
        <v>377</v>
      </c>
      <c r="K92" s="127" t="s">
        <v>375</v>
      </c>
      <c r="L92" s="127">
        <v>1</v>
      </c>
      <c r="M92" s="127">
        <v>3</v>
      </c>
      <c r="N92" s="133" t="str">
        <f>INDEX(DATOS!$J$4:$N$8,Mapa!L92:L94,Mapa!M92:M94)</f>
        <v>Moderada</v>
      </c>
      <c r="O92" s="83" t="s">
        <v>811</v>
      </c>
      <c r="P92" s="53" t="s">
        <v>271</v>
      </c>
      <c r="Q92" s="53" t="str">
        <f>_xlfn.IFS(P92=DATOS!$R$2,DATOS!$S$2,P92=DATOS!$R$3,DATOS!$S$3,P92=DATOS!$R$4,DATOS!$S$4,P92=DATOS!$R$5,DATOS!$S$5,P92=DATOS!$R$6,DATOS!$S$6)</f>
        <v>Fuerte</v>
      </c>
      <c r="R92" s="69">
        <f>_xlfn.IFS(Q92=DATOS!$S$2,DATOS!$T$2,Q92=DATOS!$S$4,DATOS!$T$4,Q92=DATOS!$S$5,DATOS!$T$5,Q92=DATOS!$S$6,DATOS!$T$6)</f>
        <v>100</v>
      </c>
      <c r="S92" s="132">
        <f>AVERAGE(R92:R94)</f>
        <v>100</v>
      </c>
      <c r="T92" s="127" t="str">
        <f>IF(S92&gt;=100,"Fuerte",IF(OR(S92=99,S92&gt;=50),"Moderado","Débil"))</f>
        <v>Fuerte</v>
      </c>
      <c r="U92" s="132" t="s">
        <v>90</v>
      </c>
      <c r="V92" s="132" t="s">
        <v>92</v>
      </c>
      <c r="W92" s="132">
        <f>_xlfn.IFS(AND(T92=DATOS!$S$5,U92=DATOS!$X$2),2,AND(T92=DATOS!$S$5,U92=DATOS!$U$4),0,AND(T92=DATOS!$S$5,U92=DATOS!$U$3),0,AND(T92=DATOS!$S$4,U92=DATOS!$U$2,1),1,AND(T92=DATOS!$S$4,U92=DATOS!$U$4),0,AND(T92=DATOS!$S$4,U92=DATOS!$U$3),0,AND(T92=DATOS!$S$2,U92=DATOS!$U$4),0)</f>
        <v>2</v>
      </c>
      <c r="X92" s="132">
        <f>_xlfn.IFS(AND(T92=DATOS!$S$5,V92=DATOS!$U$2),2,AND(T92=DATOS!$S$5,V92=DATOS!$U$4),0,AND(T92=DATOS!$S$5,V92=DATOS!$U$3),1,AND(T92=DATOS!$S$4,V92=DATOS!$U$2,1),1,AND(T92=DATOS!$S$4,V92=DATOS!$U$4),0,AND(T92=DATOS!$S$4,V92=DATOS!$U$3),0,AND(T92=DATOS!$S$2,V92=DATOS!$U$4),0)</f>
        <v>0</v>
      </c>
      <c r="Y92" s="132">
        <f>L92-W92</f>
        <v>-1</v>
      </c>
      <c r="Z92" s="132">
        <f>M92-X92</f>
        <v>3</v>
      </c>
      <c r="AA92" s="132">
        <f>_xlfn.IFS(AND(Y92=0),1,AND(Y92=1),1,AND(Y92=2),2,AND(Y92=3),3,AND(Y92=4),4,AND(Y92=5),5,AND(Y92=-1),1)</f>
        <v>1</v>
      </c>
      <c r="AB92" s="132">
        <f>_xlfn.IFS(AND(Z92=0),1,AND(Z92=1),1,AND(Z92=2),2,AND(Z92=3),3,AND(Z92=4),4,AND(Z92=5),5,AND(Z92=-1),1)</f>
        <v>3</v>
      </c>
      <c r="AC92" s="133" t="str">
        <f>INDEX(DATOS!$J$4:$N$8,Mapa!AA92:AA94,Mapa!AB92:AB94)</f>
        <v>Moderada</v>
      </c>
      <c r="AD92" s="127" t="str">
        <f>_xlfn.IFS(AC92=DATOS!$O$2,DATOS!$P$2,AC92=DATOS!$O$3,DATOS!$P$3,AC92=DATOS!$O$4,DATOS!$P$4,AC92=DATOS!$O$5,DATOS!$P$5)</f>
        <v>Asumir o reducir el riesgo</v>
      </c>
      <c r="AE92" s="127" t="s">
        <v>63</v>
      </c>
      <c r="AF92" s="127" t="s">
        <v>381</v>
      </c>
      <c r="AG92" s="127" t="s">
        <v>419</v>
      </c>
      <c r="AH92" s="130">
        <v>45292</v>
      </c>
      <c r="AI92" s="130">
        <v>45657</v>
      </c>
      <c r="AJ92" s="127" t="s">
        <v>83</v>
      </c>
      <c r="AK92" s="127" t="s">
        <v>173</v>
      </c>
      <c r="AL92" s="127" t="s">
        <v>379</v>
      </c>
      <c r="AM92" s="127" t="s">
        <v>584</v>
      </c>
      <c r="AN92" s="127" t="s">
        <v>108</v>
      </c>
      <c r="AO92" s="127" t="s">
        <v>111</v>
      </c>
      <c r="AP92" s="127" t="s">
        <v>111</v>
      </c>
    </row>
    <row r="93" spans="3:42" s="88" customFormat="1" ht="85.8" customHeight="1" x14ac:dyDescent="0.25">
      <c r="C93" s="136"/>
      <c r="D93" s="53" t="s">
        <v>163</v>
      </c>
      <c r="E93" s="127"/>
      <c r="F93" s="53" t="s">
        <v>15</v>
      </c>
      <c r="G93" s="53" t="s">
        <v>27</v>
      </c>
      <c r="H93" s="127"/>
      <c r="I93" s="127"/>
      <c r="J93" s="141"/>
      <c r="K93" s="127"/>
      <c r="L93" s="127"/>
      <c r="M93" s="127"/>
      <c r="N93" s="133"/>
      <c r="O93" s="83" t="s">
        <v>420</v>
      </c>
      <c r="P93" s="53" t="s">
        <v>271</v>
      </c>
      <c r="Q93" s="53" t="str">
        <f>_xlfn.IFS(P93=DATOS!$R$2,DATOS!$S$2,P93=DATOS!$R$3,DATOS!$S$3,P93=DATOS!$R$4,DATOS!$S$4,P93=DATOS!$R$5,DATOS!$S$5,P93=DATOS!$R$6,DATOS!$S$6)</f>
        <v>Fuerte</v>
      </c>
      <c r="R93" s="69">
        <f>_xlfn.IFS(Q93=DATOS!$S$2,DATOS!$T$2,Q93=DATOS!$S$4,DATOS!$T$4,Q93=DATOS!$S$5,DATOS!$T$5,Q93=DATOS!$S$6,DATOS!$T$6)</f>
        <v>100</v>
      </c>
      <c r="S93" s="132"/>
      <c r="T93" s="127"/>
      <c r="U93" s="132"/>
      <c r="V93" s="132"/>
      <c r="W93" s="127"/>
      <c r="X93" s="127"/>
      <c r="Y93" s="132"/>
      <c r="Z93" s="132"/>
      <c r="AA93" s="127"/>
      <c r="AB93" s="127"/>
      <c r="AC93" s="133"/>
      <c r="AD93" s="127"/>
      <c r="AE93" s="127"/>
      <c r="AF93" s="127"/>
      <c r="AG93" s="127"/>
      <c r="AH93" s="130"/>
      <c r="AI93" s="130"/>
      <c r="AJ93" s="127"/>
      <c r="AK93" s="127"/>
      <c r="AL93" s="127"/>
      <c r="AM93" s="127"/>
      <c r="AN93" s="127"/>
      <c r="AO93" s="127"/>
      <c r="AP93" s="127"/>
    </row>
    <row r="94" spans="3:42" s="88" customFormat="1" ht="85.8" customHeight="1" x14ac:dyDescent="0.25">
      <c r="C94" s="136"/>
      <c r="D94" s="53" t="s">
        <v>163</v>
      </c>
      <c r="E94" s="127"/>
      <c r="F94" s="53" t="s">
        <v>15</v>
      </c>
      <c r="G94" s="53" t="s">
        <v>27</v>
      </c>
      <c r="H94" s="127"/>
      <c r="I94" s="127"/>
      <c r="J94" s="141"/>
      <c r="K94" s="127"/>
      <c r="L94" s="127"/>
      <c r="M94" s="127"/>
      <c r="N94" s="133"/>
      <c r="O94" s="83" t="s">
        <v>812</v>
      </c>
      <c r="P94" s="53" t="s">
        <v>271</v>
      </c>
      <c r="Q94" s="53" t="str">
        <f>_xlfn.IFS(P94=DATOS!$R$2,DATOS!$S$2,P94=DATOS!$R$3,DATOS!$S$3,P94=DATOS!$R$4,DATOS!$S$4,P94=DATOS!$R$5,DATOS!$S$5,P94=DATOS!$R$6,DATOS!$S$6)</f>
        <v>Fuerte</v>
      </c>
      <c r="R94" s="69">
        <f>_xlfn.IFS(Q94=DATOS!$S$2,DATOS!$T$2,Q94=DATOS!$S$4,DATOS!$T$4,Q94=DATOS!$S$5,DATOS!$T$5,Q94=DATOS!$S$6,DATOS!$T$6)</f>
        <v>100</v>
      </c>
      <c r="S94" s="127"/>
      <c r="T94" s="127"/>
      <c r="U94" s="132"/>
      <c r="V94" s="132"/>
      <c r="W94" s="127"/>
      <c r="X94" s="127"/>
      <c r="Y94" s="132"/>
      <c r="Z94" s="132"/>
      <c r="AA94" s="127"/>
      <c r="AB94" s="127"/>
      <c r="AC94" s="133"/>
      <c r="AD94" s="127"/>
      <c r="AE94" s="127"/>
      <c r="AF94" s="127"/>
      <c r="AG94" s="127"/>
      <c r="AH94" s="130"/>
      <c r="AI94" s="130"/>
      <c r="AJ94" s="127"/>
      <c r="AK94" s="127"/>
      <c r="AL94" s="127"/>
      <c r="AM94" s="127"/>
      <c r="AN94" s="127"/>
      <c r="AO94" s="127"/>
      <c r="AP94" s="127"/>
    </row>
    <row r="95" spans="3:42" s="88" customFormat="1" ht="54.75" customHeight="1" x14ac:dyDescent="0.25">
      <c r="C95" s="136">
        <v>31</v>
      </c>
      <c r="D95" s="53" t="s">
        <v>301</v>
      </c>
      <c r="E95" s="127" t="s">
        <v>166</v>
      </c>
      <c r="F95" s="53" t="s">
        <v>15</v>
      </c>
      <c r="G95" s="53" t="s">
        <v>27</v>
      </c>
      <c r="H95" s="127" t="s">
        <v>111</v>
      </c>
      <c r="I95" s="127" t="s">
        <v>111</v>
      </c>
      <c r="J95" s="141" t="s">
        <v>477</v>
      </c>
      <c r="K95" s="127" t="s">
        <v>375</v>
      </c>
      <c r="L95" s="127">
        <v>1</v>
      </c>
      <c r="M95" s="127">
        <v>3</v>
      </c>
      <c r="N95" s="133" t="str">
        <f>INDEX(DATOS!$J$4:$N$8,Mapa!L95:L97,Mapa!M95:M97)</f>
        <v>Moderada</v>
      </c>
      <c r="O95" s="78" t="s">
        <v>811</v>
      </c>
      <c r="P95" s="53" t="s">
        <v>271</v>
      </c>
      <c r="Q95" s="53" t="str">
        <f>_xlfn.IFS(P95=DATOS!$R$2,DATOS!$S$2,P95=DATOS!$R$3,DATOS!$S$3,P95=DATOS!$R$4,DATOS!$S$4,P95=DATOS!$R$5,DATOS!$S$5,P95=DATOS!$R$6,DATOS!$S$6)</f>
        <v>Fuerte</v>
      </c>
      <c r="R95" s="69">
        <f>_xlfn.IFS(Q95=DATOS!$S$2,DATOS!$T$2,Q95=DATOS!$S$4,DATOS!$T$4,Q95=DATOS!$S$5,DATOS!$T$5,Q95=DATOS!$S$6,DATOS!$T$6)</f>
        <v>100</v>
      </c>
      <c r="S95" s="132">
        <f>AVERAGE(R95:R97)</f>
        <v>100</v>
      </c>
      <c r="T95" s="127" t="str">
        <f>IF(S95&gt;=100,"Fuerte",IF(OR(S95=99,S95&gt;=50),"Moderado","Débil"))</f>
        <v>Fuerte</v>
      </c>
      <c r="U95" s="132" t="s">
        <v>90</v>
      </c>
      <c r="V95" s="132" t="s">
        <v>92</v>
      </c>
      <c r="W95" s="132">
        <f>_xlfn.IFS(AND(T95=DATOS!$S$5,U95=DATOS!$X$2),2,AND(T95=DATOS!$S$5,U95=DATOS!$U$4),0,AND(T95=DATOS!$S$5,U95=DATOS!$U$3),0,AND(T95=DATOS!$S$4,U95=DATOS!$U$2,1),1,AND(T95=DATOS!$S$4,U95=DATOS!$U$4),0,AND(T95=DATOS!$S$4,U95=DATOS!$U$3),0,AND(T95=DATOS!$S$2,U95=DATOS!$U$4),0)</f>
        <v>2</v>
      </c>
      <c r="X95" s="132">
        <f>_xlfn.IFS(AND(T95=DATOS!$S$5,V95=DATOS!$U$2),2,AND(T95=DATOS!$S$5,V95=DATOS!$U$4),0,AND(T95=DATOS!$S$5,V95=DATOS!$U$3),1,AND(T95=DATOS!$S$4,V95=DATOS!$U$2,1),1,AND(T95=DATOS!$S$4,V95=DATOS!$U$4),0,AND(T95=DATOS!$S$4,V95=DATOS!$U$3),0,AND(T95=DATOS!$S$2,V95=DATOS!$U$4),0)</f>
        <v>0</v>
      </c>
      <c r="Y95" s="132">
        <f>L95-W95</f>
        <v>-1</v>
      </c>
      <c r="Z95" s="132">
        <f>M95-X95</f>
        <v>3</v>
      </c>
      <c r="AA95" s="132">
        <f>_xlfn.IFS(AND(Y95=0),1,AND(Y95=1),1,AND(Y95=2),2,AND(Y95=3),3,AND(Y95=4),4,AND(Y95=5),5,AND(Y95=-1),1)</f>
        <v>1</v>
      </c>
      <c r="AB95" s="132">
        <f>_xlfn.IFS(AND(Z95=0),1,AND(Z95=1),1,AND(Z95=2),2,AND(Z95=3),3,AND(Z95=4),4,AND(Z95=5),5,AND(Z95=-1),1)</f>
        <v>3</v>
      </c>
      <c r="AC95" s="133" t="str">
        <f>INDEX(DATOS!$J$4:$N$8,Mapa!AA95:AA97,Mapa!AB95:AB97)</f>
        <v>Moderada</v>
      </c>
      <c r="AD95" s="127" t="str">
        <f>_xlfn.IFS(AC95=DATOS!$O$2,DATOS!$P$2,AC95=DATOS!$O$3,DATOS!$P$3,AC95=DATOS!$O$4,DATOS!$P$4,AC95=DATOS!$O$5,DATOS!$P$5)</f>
        <v>Asumir o reducir el riesgo</v>
      </c>
      <c r="AE95" s="127" t="s">
        <v>63</v>
      </c>
      <c r="AF95" s="127" t="s">
        <v>514</v>
      </c>
      <c r="AG95" s="127" t="s">
        <v>813</v>
      </c>
      <c r="AH95" s="130">
        <v>45665</v>
      </c>
      <c r="AI95" s="130">
        <v>46022</v>
      </c>
      <c r="AJ95" s="127" t="s">
        <v>83</v>
      </c>
      <c r="AK95" s="127" t="s">
        <v>173</v>
      </c>
      <c r="AL95" s="127" t="s">
        <v>379</v>
      </c>
      <c r="AM95" s="127" t="s">
        <v>584</v>
      </c>
      <c r="AN95" s="127" t="s">
        <v>108</v>
      </c>
      <c r="AO95" s="127" t="s">
        <v>111</v>
      </c>
      <c r="AP95" s="127" t="s">
        <v>111</v>
      </c>
    </row>
    <row r="96" spans="3:42" s="88" customFormat="1" ht="89.55" customHeight="1" x14ac:dyDescent="0.25">
      <c r="C96" s="136"/>
      <c r="D96" s="53" t="s">
        <v>302</v>
      </c>
      <c r="E96" s="127"/>
      <c r="F96" s="53" t="s">
        <v>15</v>
      </c>
      <c r="G96" s="53" t="s">
        <v>27</v>
      </c>
      <c r="H96" s="127"/>
      <c r="I96" s="127"/>
      <c r="J96" s="141"/>
      <c r="K96" s="127"/>
      <c r="L96" s="127"/>
      <c r="M96" s="127"/>
      <c r="N96" s="133"/>
      <c r="O96" s="83" t="s">
        <v>478</v>
      </c>
      <c r="P96" s="53" t="s">
        <v>271</v>
      </c>
      <c r="Q96" s="53" t="str">
        <f>_xlfn.IFS(P96=DATOS!$R$2,DATOS!$S$2,P96=DATOS!$R$3,DATOS!$S$3,P96=DATOS!$R$4,DATOS!$S$4,P96=DATOS!$R$5,DATOS!$S$5,P96=DATOS!$R$6,DATOS!$S$6)</f>
        <v>Fuerte</v>
      </c>
      <c r="R96" s="69">
        <f>_xlfn.IFS(Q96=DATOS!$S$2,DATOS!$T$2,Q96=DATOS!$S$4,DATOS!$T$4,Q96=DATOS!$S$5,DATOS!$T$5,Q96=DATOS!$S$6,DATOS!$T$6)</f>
        <v>100</v>
      </c>
      <c r="S96" s="132"/>
      <c r="T96" s="127"/>
      <c r="U96" s="132"/>
      <c r="V96" s="132"/>
      <c r="W96" s="127"/>
      <c r="X96" s="127"/>
      <c r="Y96" s="132"/>
      <c r="Z96" s="132"/>
      <c r="AA96" s="127"/>
      <c r="AB96" s="127"/>
      <c r="AC96" s="133"/>
      <c r="AD96" s="127"/>
      <c r="AE96" s="127"/>
      <c r="AF96" s="127"/>
      <c r="AG96" s="127"/>
      <c r="AH96" s="130"/>
      <c r="AI96" s="130"/>
      <c r="AJ96" s="127"/>
      <c r="AK96" s="127"/>
      <c r="AL96" s="127"/>
      <c r="AM96" s="127"/>
      <c r="AN96" s="127"/>
      <c r="AO96" s="127"/>
      <c r="AP96" s="127"/>
    </row>
    <row r="97" spans="3:42" s="88" customFormat="1" ht="86.55" customHeight="1" x14ac:dyDescent="0.25">
      <c r="C97" s="136"/>
      <c r="D97" s="53" t="s">
        <v>270</v>
      </c>
      <c r="E97" s="127"/>
      <c r="F97" s="53" t="s">
        <v>15</v>
      </c>
      <c r="G97" s="53" t="s">
        <v>27</v>
      </c>
      <c r="H97" s="127"/>
      <c r="I97" s="127"/>
      <c r="J97" s="141"/>
      <c r="K97" s="127"/>
      <c r="L97" s="127"/>
      <c r="M97" s="127"/>
      <c r="N97" s="133"/>
      <c r="O97" s="83" t="s">
        <v>814</v>
      </c>
      <c r="P97" s="53" t="s">
        <v>271</v>
      </c>
      <c r="Q97" s="53" t="str">
        <f>_xlfn.IFS(P97=DATOS!$R$2,DATOS!$S$2,P97=DATOS!$R$3,DATOS!$S$3,P97=DATOS!$R$4,DATOS!$S$4,P97=DATOS!$R$5,DATOS!$S$5,P97=DATOS!$R$6,DATOS!$S$6)</f>
        <v>Fuerte</v>
      </c>
      <c r="R97" s="69">
        <f>_xlfn.IFS(Q97=DATOS!$S$2,DATOS!$T$2,Q97=DATOS!$S$4,DATOS!$T$4,Q97=DATOS!$S$5,DATOS!$T$5,Q97=DATOS!$S$6,DATOS!$T$6)</f>
        <v>100</v>
      </c>
      <c r="S97" s="127"/>
      <c r="T97" s="127"/>
      <c r="U97" s="132"/>
      <c r="V97" s="132"/>
      <c r="W97" s="127"/>
      <c r="X97" s="127"/>
      <c r="Y97" s="132"/>
      <c r="Z97" s="132"/>
      <c r="AA97" s="127"/>
      <c r="AB97" s="127"/>
      <c r="AC97" s="133"/>
      <c r="AD97" s="127"/>
      <c r="AE97" s="127"/>
      <c r="AF97" s="127"/>
      <c r="AG97" s="127"/>
      <c r="AH97" s="130"/>
      <c r="AI97" s="130"/>
      <c r="AJ97" s="127"/>
      <c r="AK97" s="127"/>
      <c r="AL97" s="127"/>
      <c r="AM97" s="127"/>
      <c r="AN97" s="127"/>
      <c r="AO97" s="127"/>
      <c r="AP97" s="127"/>
    </row>
    <row r="98" spans="3:42" s="88" customFormat="1" ht="54.75" customHeight="1" x14ac:dyDescent="0.25">
      <c r="C98" s="136">
        <v>32</v>
      </c>
      <c r="D98" s="53" t="s">
        <v>163</v>
      </c>
      <c r="E98" s="127" t="s">
        <v>167</v>
      </c>
      <c r="F98" s="53" t="s">
        <v>15</v>
      </c>
      <c r="G98" s="53" t="s">
        <v>27</v>
      </c>
      <c r="H98" s="127" t="s">
        <v>111</v>
      </c>
      <c r="I98" s="127" t="s">
        <v>111</v>
      </c>
      <c r="J98" s="141" t="s">
        <v>170</v>
      </c>
      <c r="K98" s="127" t="s">
        <v>375</v>
      </c>
      <c r="L98" s="127">
        <v>1</v>
      </c>
      <c r="M98" s="127">
        <v>4</v>
      </c>
      <c r="N98" s="133" t="str">
        <f>INDEX(DATOS!$J$4:$N$8,Mapa!L98:L100,Mapa!M98:M100)</f>
        <v>Alta</v>
      </c>
      <c r="O98" s="83" t="s">
        <v>811</v>
      </c>
      <c r="P98" s="53" t="s">
        <v>271</v>
      </c>
      <c r="Q98" s="53" t="str">
        <f>_xlfn.IFS(P98=DATOS!$R$2,DATOS!$S$2,P98=DATOS!$R$3,DATOS!$S$3,P98=DATOS!$R$4,DATOS!$S$4,P98=DATOS!$R$5,DATOS!$S$5,P98=DATOS!$R$6,DATOS!$S$6)</f>
        <v>Fuerte</v>
      </c>
      <c r="R98" s="69">
        <f>_xlfn.IFS(Q98=DATOS!$S$2,DATOS!$T$2,Q98=DATOS!$S$4,DATOS!$T$4,Q98=DATOS!$S$5,DATOS!$T$5,Q98=DATOS!$S$6,DATOS!$T$6)</f>
        <v>100</v>
      </c>
      <c r="S98" s="132">
        <f>AVERAGE(R98:R100)</f>
        <v>100</v>
      </c>
      <c r="T98" s="127" t="str">
        <f>IF(S98&gt;=100,"Fuerte",IF(OR(S98=99,S98&gt;=50),"Moderado","Débil"))</f>
        <v>Fuerte</v>
      </c>
      <c r="U98" s="132" t="s">
        <v>90</v>
      </c>
      <c r="V98" s="132" t="s">
        <v>92</v>
      </c>
      <c r="W98" s="132">
        <f>_xlfn.IFS(AND(T98=DATOS!$S$5,U98=DATOS!$X$2),2,AND(T98=DATOS!$S$5,U98=DATOS!$U$4),0,AND(T98=DATOS!$S$5,U98=DATOS!$U$3),0,AND(T98=DATOS!$S$4,U98=DATOS!$U$2,1),1,AND(T98=DATOS!$S$4,U98=DATOS!$U$4),0,AND(T98=DATOS!$S$4,U98=DATOS!$U$3),0,AND(T98=DATOS!$S$2,U98=DATOS!$U$4),0)</f>
        <v>2</v>
      </c>
      <c r="X98" s="132">
        <f>_xlfn.IFS(AND(T98=DATOS!$S$5,V98=DATOS!$U$2),2,AND(T98=DATOS!$S$5,V98=DATOS!$U$4),0,AND(T98=DATOS!$S$5,V98=DATOS!$U$3),1,AND(T98=DATOS!$S$4,V98=DATOS!$U$2,1),1,AND(T98=DATOS!$S$4,V98=DATOS!$U$4),0,AND(T98=DATOS!$S$4,V98=DATOS!$U$3),0,AND(T98=DATOS!$S$2,V98=DATOS!$U$4),0)</f>
        <v>0</v>
      </c>
      <c r="Y98" s="132">
        <f>L98-W98</f>
        <v>-1</v>
      </c>
      <c r="Z98" s="132">
        <f>M98-X98</f>
        <v>4</v>
      </c>
      <c r="AA98" s="132">
        <f>_xlfn.IFS(AND(Y98=0),1,AND(Y98=1),1,AND(Y98=2),2,AND(Y98=3),3,AND(Y98=4),4,AND(Y98=5),5,AND(Y98=-1),1)</f>
        <v>1</v>
      </c>
      <c r="AB98" s="132">
        <f>_xlfn.IFS(AND(Z98=0),1,AND(Z98=1),1,AND(Z98=2),2,AND(Z98=3),3,AND(Z98=4),4,AND(Z98=5),5,AND(Z98=-1),1)</f>
        <v>4</v>
      </c>
      <c r="AC98" s="133" t="str">
        <f>INDEX(DATOS!$J$4:$N$8,Mapa!AA98:AA100,Mapa!AB98:AB100)</f>
        <v>Alta</v>
      </c>
      <c r="AD98" s="127" t="str">
        <f>_xlfn.IFS(AC98=DATOS!$O$2,DATOS!$P$2,AC98=DATOS!$O$3,DATOS!$P$3,AC98=DATOS!$O$4,DATOS!$P$4,AC98=DATOS!$O$5,DATOS!$P$5)</f>
        <v xml:space="preserve">Reducir, evitar, Compartir o transferir el riesgo </v>
      </c>
      <c r="AE98" s="127" t="s">
        <v>63</v>
      </c>
      <c r="AF98" s="127" t="s">
        <v>381</v>
      </c>
      <c r="AG98" s="127" t="s">
        <v>419</v>
      </c>
      <c r="AH98" s="130">
        <v>45665</v>
      </c>
      <c r="AI98" s="130">
        <v>46022</v>
      </c>
      <c r="AJ98" s="127" t="s">
        <v>83</v>
      </c>
      <c r="AK98" s="127" t="s">
        <v>173</v>
      </c>
      <c r="AL98" s="127" t="s">
        <v>379</v>
      </c>
      <c r="AM98" s="127" t="s">
        <v>584</v>
      </c>
      <c r="AN98" s="127" t="s">
        <v>108</v>
      </c>
      <c r="AO98" s="127" t="s">
        <v>111</v>
      </c>
      <c r="AP98" s="127" t="s">
        <v>111</v>
      </c>
    </row>
    <row r="99" spans="3:42" s="88" customFormat="1" ht="89.55" customHeight="1" x14ac:dyDescent="0.25">
      <c r="C99" s="136"/>
      <c r="D99" s="53" t="s">
        <v>163</v>
      </c>
      <c r="E99" s="127"/>
      <c r="F99" s="53" t="s">
        <v>15</v>
      </c>
      <c r="G99" s="53" t="s">
        <v>27</v>
      </c>
      <c r="H99" s="127"/>
      <c r="I99" s="127"/>
      <c r="J99" s="141"/>
      <c r="K99" s="127"/>
      <c r="L99" s="127"/>
      <c r="M99" s="127"/>
      <c r="N99" s="133"/>
      <c r="O99" s="83" t="s">
        <v>420</v>
      </c>
      <c r="P99" s="53" t="s">
        <v>271</v>
      </c>
      <c r="Q99" s="53" t="str">
        <f>_xlfn.IFS(P99=DATOS!$R$2,DATOS!$S$2,P99=DATOS!$R$3,DATOS!$S$3,P99=DATOS!$R$4,DATOS!$S$4,P99=DATOS!$R$5,DATOS!$S$5,P99=DATOS!$R$6,DATOS!$S$6)</f>
        <v>Fuerte</v>
      </c>
      <c r="R99" s="69">
        <f>_xlfn.IFS(Q99=DATOS!$S$2,DATOS!$T$2,Q99=DATOS!$S$4,DATOS!$T$4,Q99=DATOS!$S$5,DATOS!$T$5,Q99=DATOS!$S$6,DATOS!$T$6)</f>
        <v>100</v>
      </c>
      <c r="S99" s="132"/>
      <c r="T99" s="127"/>
      <c r="U99" s="132"/>
      <c r="V99" s="132"/>
      <c r="W99" s="127"/>
      <c r="X99" s="127"/>
      <c r="Y99" s="132"/>
      <c r="Z99" s="132"/>
      <c r="AA99" s="127"/>
      <c r="AB99" s="127"/>
      <c r="AC99" s="133"/>
      <c r="AD99" s="127"/>
      <c r="AE99" s="127"/>
      <c r="AF99" s="127"/>
      <c r="AG99" s="127"/>
      <c r="AH99" s="130"/>
      <c r="AI99" s="130"/>
      <c r="AJ99" s="127"/>
      <c r="AK99" s="127"/>
      <c r="AL99" s="127"/>
      <c r="AM99" s="127"/>
      <c r="AN99" s="127"/>
      <c r="AO99" s="127"/>
      <c r="AP99" s="127"/>
    </row>
    <row r="100" spans="3:42" s="88" customFormat="1" ht="78.45" customHeight="1" x14ac:dyDescent="0.25">
      <c r="C100" s="136"/>
      <c r="D100" s="53" t="s">
        <v>163</v>
      </c>
      <c r="E100" s="127"/>
      <c r="F100" s="53" t="s">
        <v>15</v>
      </c>
      <c r="G100" s="53" t="s">
        <v>27</v>
      </c>
      <c r="H100" s="127"/>
      <c r="I100" s="127"/>
      <c r="J100" s="141"/>
      <c r="K100" s="127"/>
      <c r="L100" s="127"/>
      <c r="M100" s="127"/>
      <c r="N100" s="133"/>
      <c r="O100" s="83" t="s">
        <v>814</v>
      </c>
      <c r="P100" s="53" t="s">
        <v>271</v>
      </c>
      <c r="Q100" s="53" t="str">
        <f>_xlfn.IFS(P100=DATOS!$R$2,DATOS!$S$2,P100=DATOS!$R$3,DATOS!$S$3,P100=DATOS!$R$4,DATOS!$S$4,P100=DATOS!$R$5,DATOS!$S$5,P100=DATOS!$R$6,DATOS!$S$6)</f>
        <v>Fuerte</v>
      </c>
      <c r="R100" s="69">
        <f>_xlfn.IFS(Q100=DATOS!$S$2,DATOS!$T$2,Q100=DATOS!$S$4,DATOS!$T$4,Q100=DATOS!$S$5,DATOS!$T$5,Q100=DATOS!$S$6,DATOS!$T$6)</f>
        <v>100</v>
      </c>
      <c r="S100" s="127"/>
      <c r="T100" s="127"/>
      <c r="U100" s="132"/>
      <c r="V100" s="132"/>
      <c r="W100" s="127"/>
      <c r="X100" s="127"/>
      <c r="Y100" s="132"/>
      <c r="Z100" s="132"/>
      <c r="AA100" s="127"/>
      <c r="AB100" s="127"/>
      <c r="AC100" s="133"/>
      <c r="AD100" s="127"/>
      <c r="AE100" s="127"/>
      <c r="AF100" s="127"/>
      <c r="AG100" s="127"/>
      <c r="AH100" s="130"/>
      <c r="AI100" s="130"/>
      <c r="AJ100" s="127"/>
      <c r="AK100" s="127"/>
      <c r="AL100" s="127"/>
      <c r="AM100" s="127"/>
      <c r="AN100" s="127"/>
      <c r="AO100" s="127"/>
      <c r="AP100" s="127"/>
    </row>
    <row r="101" spans="3:42" s="88" customFormat="1" ht="54.75" customHeight="1" x14ac:dyDescent="0.25">
      <c r="C101" s="136">
        <v>33</v>
      </c>
      <c r="D101" s="53" t="s">
        <v>270</v>
      </c>
      <c r="E101" s="127" t="s">
        <v>331</v>
      </c>
      <c r="F101" s="53" t="s">
        <v>15</v>
      </c>
      <c r="G101" s="53" t="s">
        <v>27</v>
      </c>
      <c r="H101" s="127" t="s">
        <v>111</v>
      </c>
      <c r="I101" s="127" t="s">
        <v>111</v>
      </c>
      <c r="J101" s="141" t="s">
        <v>171</v>
      </c>
      <c r="K101" s="127" t="s">
        <v>375</v>
      </c>
      <c r="L101" s="127">
        <v>1</v>
      </c>
      <c r="M101" s="127">
        <v>4</v>
      </c>
      <c r="N101" s="133" t="str">
        <f>INDEX(DATOS!$J$4:$N$8,Mapa!L101:L103,Mapa!M101:M103)</f>
        <v>Alta</v>
      </c>
      <c r="O101" s="83" t="s">
        <v>811</v>
      </c>
      <c r="P101" s="53" t="s">
        <v>271</v>
      </c>
      <c r="Q101" s="53" t="str">
        <f>_xlfn.IFS(P101=DATOS!$R$2,DATOS!$S$2,P101=DATOS!$R$3,DATOS!$S$3,P101=DATOS!$R$4,DATOS!$S$4,P101=DATOS!$R$5,DATOS!$S$5,P101=DATOS!$R$6,DATOS!$S$6)</f>
        <v>Fuerte</v>
      </c>
      <c r="R101" s="69">
        <f>_xlfn.IFS(Q101=DATOS!$S$2,DATOS!$T$2,Q101=DATOS!$S$4,DATOS!$T$4,Q101=DATOS!$S$5,DATOS!$T$5,Q101=DATOS!$S$6,DATOS!$T$6)</f>
        <v>100</v>
      </c>
      <c r="S101" s="132">
        <f>AVERAGE(R101:R103)</f>
        <v>100</v>
      </c>
      <c r="T101" s="127" t="str">
        <f>IF(S101&gt;=100,"Fuerte",IF(OR(S101=99,S101&gt;=50),"Moderado","Débil"))</f>
        <v>Fuerte</v>
      </c>
      <c r="U101" s="132" t="s">
        <v>90</v>
      </c>
      <c r="V101" s="132" t="s">
        <v>92</v>
      </c>
      <c r="W101" s="132">
        <f>_xlfn.IFS(AND(T101=DATOS!$S$5,U101=DATOS!$X$2),2,AND(T101=DATOS!$S$5,U101=DATOS!$U$4),0,AND(T101=DATOS!$S$5,U101=DATOS!$U$3),0,AND(T101=DATOS!$S$4,U101=DATOS!$U$2,1),1,AND(T101=DATOS!$S$4,U101=DATOS!$U$4),0,AND(T101=DATOS!$S$4,U101=DATOS!$U$3),0,AND(T101=DATOS!$S$2,U101=DATOS!$U$4),0)</f>
        <v>2</v>
      </c>
      <c r="X101" s="132">
        <f>_xlfn.IFS(AND(T101=DATOS!$S$5,V101=DATOS!$U$2),2,AND(T101=DATOS!$S$5,V101=DATOS!$U$4),0,AND(T101=DATOS!$S$5,V101=DATOS!$U$3),1,AND(T101=DATOS!$S$4,V101=DATOS!$U$2,1),1,AND(T101=DATOS!$S$4,V101=DATOS!$U$4),0,AND(T101=DATOS!$S$4,V101=DATOS!$U$3),0,AND(T101=DATOS!$S$2,V101=DATOS!$U$4),0)</f>
        <v>0</v>
      </c>
      <c r="Y101" s="132">
        <f>L101-W101</f>
        <v>-1</v>
      </c>
      <c r="Z101" s="132">
        <f>M101-X101</f>
        <v>4</v>
      </c>
      <c r="AA101" s="132">
        <f>_xlfn.IFS(AND(Y101=0),1,AND(Y101=1),1,AND(Y101=2),2,AND(Y101=3),3,AND(Y101=4),4,AND(Y101=5),5,AND(Y101=-1),1)</f>
        <v>1</v>
      </c>
      <c r="AB101" s="132">
        <f>_xlfn.IFS(AND(Z101=0),1,AND(Z101=1),1,AND(Z101=2),2,AND(Z101=3),3,AND(Z101=4),4,AND(Z101=5),5,AND(Z101=-1),1)</f>
        <v>4</v>
      </c>
      <c r="AC101" s="133" t="str">
        <f>INDEX(DATOS!$J$4:$N$8,Mapa!AA101:AA103,Mapa!AB101:AB103)</f>
        <v>Alta</v>
      </c>
      <c r="AD101" s="127" t="str">
        <f>_xlfn.IFS(AC101=DATOS!$O$2,DATOS!$P$2,AC101=DATOS!$O$3,DATOS!$P$3,AC101=DATOS!$O$4,DATOS!$P$4,AC101=DATOS!$O$5,DATOS!$P$5)</f>
        <v xml:space="preserve">Reducir, evitar, Compartir o transferir el riesgo </v>
      </c>
      <c r="AE101" s="127" t="s">
        <v>63</v>
      </c>
      <c r="AF101" s="127" t="s">
        <v>815</v>
      </c>
      <c r="AG101" s="127" t="s">
        <v>419</v>
      </c>
      <c r="AH101" s="130">
        <v>45665</v>
      </c>
      <c r="AI101" s="130">
        <v>46022</v>
      </c>
      <c r="AJ101" s="127" t="s">
        <v>83</v>
      </c>
      <c r="AK101" s="127" t="s">
        <v>173</v>
      </c>
      <c r="AL101" s="127" t="s">
        <v>379</v>
      </c>
      <c r="AM101" s="127" t="s">
        <v>584</v>
      </c>
      <c r="AN101" s="127" t="s">
        <v>108</v>
      </c>
      <c r="AO101" s="127" t="s">
        <v>111</v>
      </c>
      <c r="AP101" s="127" t="s">
        <v>111</v>
      </c>
    </row>
    <row r="102" spans="3:42" s="88" customFormat="1" ht="106.2" customHeight="1" x14ac:dyDescent="0.25">
      <c r="C102" s="136"/>
      <c r="D102" s="53" t="s">
        <v>298</v>
      </c>
      <c r="E102" s="127"/>
      <c r="F102" s="53" t="s">
        <v>15</v>
      </c>
      <c r="G102" s="53" t="s">
        <v>27</v>
      </c>
      <c r="H102" s="127"/>
      <c r="I102" s="127"/>
      <c r="J102" s="141"/>
      <c r="K102" s="127"/>
      <c r="L102" s="127"/>
      <c r="M102" s="127"/>
      <c r="N102" s="133"/>
      <c r="O102" s="83" t="s">
        <v>520</v>
      </c>
      <c r="P102" s="53" t="s">
        <v>271</v>
      </c>
      <c r="Q102" s="53" t="str">
        <f>_xlfn.IFS(P102=DATOS!$R$2,DATOS!$S$2,P102=DATOS!$R$3,DATOS!$S$3,P102=DATOS!$R$4,DATOS!$S$4,P102=DATOS!$R$5,DATOS!$S$5,P102=DATOS!$R$6,DATOS!$S$6)</f>
        <v>Fuerte</v>
      </c>
      <c r="R102" s="69">
        <f>_xlfn.IFS(Q102=DATOS!$S$2,DATOS!$T$2,Q102=DATOS!$S$4,DATOS!$T$4,Q102=DATOS!$S$5,DATOS!$T$5,Q102=DATOS!$S$6,DATOS!$T$6)</f>
        <v>100</v>
      </c>
      <c r="S102" s="132"/>
      <c r="T102" s="127"/>
      <c r="U102" s="132"/>
      <c r="V102" s="132"/>
      <c r="W102" s="127"/>
      <c r="X102" s="127"/>
      <c r="Y102" s="132"/>
      <c r="Z102" s="132"/>
      <c r="AA102" s="127"/>
      <c r="AB102" s="127"/>
      <c r="AC102" s="133"/>
      <c r="AD102" s="127"/>
      <c r="AE102" s="127"/>
      <c r="AF102" s="127"/>
      <c r="AG102" s="127"/>
      <c r="AH102" s="130"/>
      <c r="AI102" s="130"/>
      <c r="AJ102" s="127"/>
      <c r="AK102" s="127"/>
      <c r="AL102" s="127"/>
      <c r="AM102" s="127"/>
      <c r="AN102" s="127"/>
      <c r="AO102" s="127"/>
      <c r="AP102" s="127"/>
    </row>
    <row r="103" spans="3:42" s="88" customFormat="1" ht="94.8" customHeight="1" x14ac:dyDescent="0.25">
      <c r="C103" s="136"/>
      <c r="D103" s="53" t="s">
        <v>298</v>
      </c>
      <c r="E103" s="127"/>
      <c r="F103" s="53" t="s">
        <v>15</v>
      </c>
      <c r="G103" s="53" t="s">
        <v>27</v>
      </c>
      <c r="H103" s="127"/>
      <c r="I103" s="127"/>
      <c r="J103" s="141"/>
      <c r="K103" s="127"/>
      <c r="L103" s="127"/>
      <c r="M103" s="127"/>
      <c r="N103" s="133"/>
      <c r="O103" s="83" t="s">
        <v>378</v>
      </c>
      <c r="P103" s="53" t="s">
        <v>271</v>
      </c>
      <c r="Q103" s="53" t="str">
        <f>_xlfn.IFS(P103=DATOS!$R$2,DATOS!$S$2,P103=DATOS!$R$3,DATOS!$S$3,P103=DATOS!$R$4,DATOS!$S$4,P103=DATOS!$R$5,DATOS!$S$5,P103=DATOS!$R$6,DATOS!$S$6)</f>
        <v>Fuerte</v>
      </c>
      <c r="R103" s="69">
        <f>_xlfn.IFS(Q103=DATOS!$S$2,DATOS!$T$2,Q103=DATOS!$S$4,DATOS!$T$4,Q103=DATOS!$S$5,DATOS!$T$5,Q103=DATOS!$S$6,DATOS!$T$6)</f>
        <v>100</v>
      </c>
      <c r="S103" s="127"/>
      <c r="T103" s="127"/>
      <c r="U103" s="132"/>
      <c r="V103" s="132"/>
      <c r="W103" s="127"/>
      <c r="X103" s="127"/>
      <c r="Y103" s="132"/>
      <c r="Z103" s="132"/>
      <c r="AA103" s="127"/>
      <c r="AB103" s="127"/>
      <c r="AC103" s="133"/>
      <c r="AD103" s="127"/>
      <c r="AE103" s="127"/>
      <c r="AF103" s="127"/>
      <c r="AG103" s="127"/>
      <c r="AH103" s="130"/>
      <c r="AI103" s="130"/>
      <c r="AJ103" s="127"/>
      <c r="AK103" s="127"/>
      <c r="AL103" s="127"/>
      <c r="AM103" s="127"/>
      <c r="AN103" s="127"/>
      <c r="AO103" s="127"/>
      <c r="AP103" s="127"/>
    </row>
    <row r="104" spans="3:42" s="88" customFormat="1" ht="54.75" customHeight="1" x14ac:dyDescent="0.25">
      <c r="C104" s="136">
        <v>34</v>
      </c>
      <c r="D104" s="53" t="s">
        <v>163</v>
      </c>
      <c r="E104" s="127" t="s">
        <v>168</v>
      </c>
      <c r="F104" s="53" t="s">
        <v>15</v>
      </c>
      <c r="G104" s="53" t="s">
        <v>27</v>
      </c>
      <c r="H104" s="127" t="s">
        <v>111</v>
      </c>
      <c r="I104" s="127" t="s">
        <v>111</v>
      </c>
      <c r="J104" s="141" t="s">
        <v>380</v>
      </c>
      <c r="K104" s="127" t="s">
        <v>375</v>
      </c>
      <c r="L104" s="127">
        <v>1</v>
      </c>
      <c r="M104" s="127">
        <v>3</v>
      </c>
      <c r="N104" s="133" t="str">
        <f>INDEX(DATOS!$J$4:$N$8,Mapa!L104:L106,Mapa!M104:M106)</f>
        <v>Moderada</v>
      </c>
      <c r="O104" s="78" t="s">
        <v>811</v>
      </c>
      <c r="P104" s="53" t="s">
        <v>271</v>
      </c>
      <c r="Q104" s="53" t="str">
        <f>_xlfn.IFS(P104=DATOS!$R$2,DATOS!$S$2,P104=DATOS!$R$3,DATOS!$S$3,P104=DATOS!$R$4,DATOS!$S$4,P104=DATOS!$R$5,DATOS!$S$5,P104=DATOS!$R$6,DATOS!$S$6)</f>
        <v>Fuerte</v>
      </c>
      <c r="R104" s="69">
        <f>_xlfn.IFS(Q104=DATOS!$S$2,DATOS!$T$2,Q104=DATOS!$S$4,DATOS!$T$4,Q104=DATOS!$S$5,DATOS!$T$5,Q104=DATOS!$S$6,DATOS!$T$6)</f>
        <v>100</v>
      </c>
      <c r="S104" s="132">
        <f>AVERAGE(R104:R106)</f>
        <v>100</v>
      </c>
      <c r="T104" s="127" t="str">
        <f>IF(S104&gt;=100,"Fuerte",IF(OR(S104=99,S104&gt;=50),"Moderado","Débil"))</f>
        <v>Fuerte</v>
      </c>
      <c r="U104" s="132" t="s">
        <v>90</v>
      </c>
      <c r="V104" s="132" t="s">
        <v>92</v>
      </c>
      <c r="W104" s="132">
        <f>_xlfn.IFS(AND(T104=DATOS!$S$5,U104=DATOS!$X$2),2,AND(T104=DATOS!$S$5,U104=DATOS!$U$4),0,AND(T104=DATOS!$S$5,U104=DATOS!$U$3),0,AND(T104=DATOS!$S$4,U104=DATOS!$U$2,1),1,AND(T104=DATOS!$S$4,U104=DATOS!$U$4),0,AND(T104=DATOS!$S$4,U104=DATOS!$U$3),0,AND(T104=DATOS!$S$2,U104=DATOS!$U$4),0)</f>
        <v>2</v>
      </c>
      <c r="X104" s="132">
        <f>_xlfn.IFS(AND(T104=DATOS!$S$5,V104=DATOS!$U$2),2,AND(T104=DATOS!$S$5,V104=DATOS!$U$4),0,AND(T104=DATOS!$S$5,V104=DATOS!$U$3),1,AND(T104=DATOS!$S$4,V104=DATOS!$U$2,1),1,AND(T104=DATOS!$S$4,V104=DATOS!$U$4),0,AND(T104=DATOS!$S$4,V104=DATOS!$U$3),0,AND(T104=DATOS!$S$2,V104=DATOS!$U$4),0)</f>
        <v>0</v>
      </c>
      <c r="Y104" s="132">
        <f>L104-W104</f>
        <v>-1</v>
      </c>
      <c r="Z104" s="132">
        <f>M104-X104</f>
        <v>3</v>
      </c>
      <c r="AA104" s="132">
        <f>_xlfn.IFS(AND(Y104=0),1,AND(Y104=1),1,AND(Y104=2),2,AND(Y104=3),3,AND(Y104=4),4,AND(Y104=5),5,AND(Y104=-1),1)</f>
        <v>1</v>
      </c>
      <c r="AB104" s="132">
        <f>_xlfn.IFS(AND(Z104=0),1,AND(Z104=1),1,AND(Z104=2),2,AND(Z104=3),3,AND(Z104=4),4,AND(Z104=5),5,AND(Z104=-1),1)</f>
        <v>3</v>
      </c>
      <c r="AC104" s="133" t="str">
        <f>INDEX(DATOS!$J$4:$N$8,Mapa!AA104:AA106,Mapa!AB104:AB106)</f>
        <v>Moderada</v>
      </c>
      <c r="AD104" s="127" t="str">
        <f>_xlfn.IFS(AC104=DATOS!$O$2,DATOS!$P$2,AC104=DATOS!$O$3,DATOS!$P$3,AC104=DATOS!$O$4,DATOS!$P$4,AC104=DATOS!$O$5,DATOS!$P$5)</f>
        <v>Asumir o reducir el riesgo</v>
      </c>
      <c r="AE104" s="127" t="s">
        <v>63</v>
      </c>
      <c r="AF104" s="127" t="s">
        <v>816</v>
      </c>
      <c r="AG104" s="127" t="s">
        <v>419</v>
      </c>
      <c r="AH104" s="130">
        <v>45665</v>
      </c>
      <c r="AI104" s="130">
        <v>46022</v>
      </c>
      <c r="AJ104" s="127" t="s">
        <v>83</v>
      </c>
      <c r="AK104" s="127" t="s">
        <v>173</v>
      </c>
      <c r="AL104" s="127" t="s">
        <v>379</v>
      </c>
      <c r="AM104" s="127" t="s">
        <v>584</v>
      </c>
      <c r="AN104" s="127" t="s">
        <v>108</v>
      </c>
      <c r="AO104" s="127" t="s">
        <v>111</v>
      </c>
      <c r="AP104" s="127" t="s">
        <v>111</v>
      </c>
    </row>
    <row r="105" spans="3:42" s="88" customFormat="1" ht="54.75" customHeight="1" x14ac:dyDescent="0.25">
      <c r="C105" s="136"/>
      <c r="D105" s="53" t="s">
        <v>163</v>
      </c>
      <c r="E105" s="127"/>
      <c r="F105" s="53" t="s">
        <v>15</v>
      </c>
      <c r="G105" s="53" t="s">
        <v>27</v>
      </c>
      <c r="H105" s="127"/>
      <c r="I105" s="127"/>
      <c r="J105" s="141"/>
      <c r="K105" s="127"/>
      <c r="L105" s="127"/>
      <c r="M105" s="127"/>
      <c r="N105" s="133"/>
      <c r="O105" s="83" t="s">
        <v>421</v>
      </c>
      <c r="P105" s="53" t="s">
        <v>271</v>
      </c>
      <c r="Q105" s="53" t="str">
        <f>_xlfn.IFS(P105=DATOS!$R$2,DATOS!$S$2,P105=DATOS!$R$3,DATOS!$S$3,P105=DATOS!$R$4,DATOS!$S$4,P105=DATOS!$R$5,DATOS!$S$5,P105=DATOS!$R$6,DATOS!$S$6)</f>
        <v>Fuerte</v>
      </c>
      <c r="R105" s="69">
        <f>_xlfn.IFS(Q105=DATOS!$S$2,DATOS!$T$2,Q105=DATOS!$S$4,DATOS!$T$4,Q105=DATOS!$S$5,DATOS!$T$5,Q105=DATOS!$S$6,DATOS!$T$6)</f>
        <v>100</v>
      </c>
      <c r="S105" s="132"/>
      <c r="T105" s="127"/>
      <c r="U105" s="132"/>
      <c r="V105" s="132"/>
      <c r="W105" s="127"/>
      <c r="X105" s="127"/>
      <c r="Y105" s="132"/>
      <c r="Z105" s="132"/>
      <c r="AA105" s="127"/>
      <c r="AB105" s="127"/>
      <c r="AC105" s="133"/>
      <c r="AD105" s="127"/>
      <c r="AE105" s="127"/>
      <c r="AF105" s="127"/>
      <c r="AG105" s="127"/>
      <c r="AH105" s="130"/>
      <c r="AI105" s="130"/>
      <c r="AJ105" s="127"/>
      <c r="AK105" s="127"/>
      <c r="AL105" s="127"/>
      <c r="AM105" s="127"/>
      <c r="AN105" s="127"/>
      <c r="AO105" s="127"/>
      <c r="AP105" s="127"/>
    </row>
    <row r="106" spans="3:42" s="88" customFormat="1" ht="84" customHeight="1" x14ac:dyDescent="0.25">
      <c r="C106" s="136"/>
      <c r="D106" s="53" t="s">
        <v>163</v>
      </c>
      <c r="E106" s="127"/>
      <c r="F106" s="53" t="s">
        <v>15</v>
      </c>
      <c r="G106" s="53" t="s">
        <v>27</v>
      </c>
      <c r="H106" s="127"/>
      <c r="I106" s="127"/>
      <c r="J106" s="141"/>
      <c r="K106" s="127"/>
      <c r="L106" s="127"/>
      <c r="M106" s="127"/>
      <c r="N106" s="133"/>
      <c r="O106" s="83" t="s">
        <v>521</v>
      </c>
      <c r="P106" s="53" t="s">
        <v>271</v>
      </c>
      <c r="Q106" s="53" t="str">
        <f>_xlfn.IFS(P106=DATOS!$R$2,DATOS!$S$2,P106=DATOS!$R$3,DATOS!$S$3,P106=DATOS!$R$4,DATOS!$S$4,P106=DATOS!$R$5,DATOS!$S$5,P106=DATOS!$R$6,DATOS!$S$6)</f>
        <v>Fuerte</v>
      </c>
      <c r="R106" s="69">
        <f>_xlfn.IFS(Q106=DATOS!$S$2,DATOS!$T$2,Q106=DATOS!$S$4,DATOS!$T$4,Q106=DATOS!$S$5,DATOS!$T$5,Q106=DATOS!$S$6,DATOS!$T$6)</f>
        <v>100</v>
      </c>
      <c r="S106" s="127"/>
      <c r="T106" s="127"/>
      <c r="U106" s="132"/>
      <c r="V106" s="132"/>
      <c r="W106" s="127"/>
      <c r="X106" s="127"/>
      <c r="Y106" s="132"/>
      <c r="Z106" s="132"/>
      <c r="AA106" s="127"/>
      <c r="AB106" s="127"/>
      <c r="AC106" s="133"/>
      <c r="AD106" s="127"/>
      <c r="AE106" s="127"/>
      <c r="AF106" s="127"/>
      <c r="AG106" s="127"/>
      <c r="AH106" s="130"/>
      <c r="AI106" s="130"/>
      <c r="AJ106" s="127"/>
      <c r="AK106" s="127"/>
      <c r="AL106" s="127"/>
      <c r="AM106" s="127"/>
      <c r="AN106" s="127"/>
      <c r="AO106" s="127"/>
      <c r="AP106" s="127"/>
    </row>
    <row r="107" spans="3:42" s="88" customFormat="1" ht="63.45" customHeight="1" x14ac:dyDescent="0.25">
      <c r="C107" s="136">
        <v>35</v>
      </c>
      <c r="D107" s="53" t="s">
        <v>163</v>
      </c>
      <c r="E107" s="127" t="s">
        <v>169</v>
      </c>
      <c r="F107" s="53" t="s">
        <v>15</v>
      </c>
      <c r="G107" s="53" t="s">
        <v>27</v>
      </c>
      <c r="H107" s="127" t="s">
        <v>111</v>
      </c>
      <c r="I107" s="127" t="s">
        <v>164</v>
      </c>
      <c r="J107" s="141" t="s">
        <v>172</v>
      </c>
      <c r="K107" s="127" t="s">
        <v>375</v>
      </c>
      <c r="L107" s="127">
        <v>1</v>
      </c>
      <c r="M107" s="127">
        <v>4</v>
      </c>
      <c r="N107" s="133" t="str">
        <f>INDEX(DATOS!$J$4:$N$8,Mapa!L107:L109,Mapa!M107:M109)</f>
        <v>Alta</v>
      </c>
      <c r="O107" s="140" t="s">
        <v>817</v>
      </c>
      <c r="P107" s="53" t="s">
        <v>271</v>
      </c>
      <c r="Q107" s="53" t="str">
        <f>_xlfn.IFS(P107=DATOS!$R$2,DATOS!$S$2,P107=DATOS!$R$3,DATOS!$S$3,P107=DATOS!$R$4,DATOS!$S$4,P107=DATOS!$R$5,DATOS!$S$5,P107=DATOS!$R$6,DATOS!$S$6)</f>
        <v>Fuerte</v>
      </c>
      <c r="R107" s="69">
        <f>_xlfn.IFS(Q107=DATOS!$S$2,DATOS!$T$2,Q107=DATOS!$S$4,DATOS!$T$4,Q107=DATOS!$S$5,DATOS!$T$5,Q107=DATOS!$S$6,DATOS!$T$6)</f>
        <v>100</v>
      </c>
      <c r="S107" s="132">
        <f>AVERAGE(R107:R109)</f>
        <v>100</v>
      </c>
      <c r="T107" s="127" t="str">
        <f>IF(S107&gt;=100,"Fuerte",IF(OR(S107=99,S107&gt;=50),"Moderado","Débil"))</f>
        <v>Fuerte</v>
      </c>
      <c r="U107" s="132" t="s">
        <v>90</v>
      </c>
      <c r="V107" s="132" t="s">
        <v>92</v>
      </c>
      <c r="W107" s="132">
        <f>_xlfn.IFS(AND(T107=DATOS!$S$5,U107=DATOS!$X$2),2,AND(T107=DATOS!$S$5,U107=DATOS!$U$4),0,AND(T107=DATOS!$S$5,U107=DATOS!$U$3),0,AND(T107=DATOS!$S$4,U107=DATOS!$U$2,1),1,AND(T107=DATOS!$S$4,U107=DATOS!$U$4),0,AND(T107=DATOS!$S$4,U107=DATOS!$U$3),0,AND(T107=DATOS!$S$2,U107=DATOS!$U$4),0)</f>
        <v>2</v>
      </c>
      <c r="X107" s="132">
        <f>_xlfn.IFS(AND(T107=DATOS!$S$5,V107=DATOS!$U$2),2,AND(T107=DATOS!$S$5,V107=DATOS!$U$4),0,AND(T107=DATOS!$S$5,V107=DATOS!$U$3),1,AND(T107=DATOS!$S$4,V107=DATOS!$U$2,1),1,AND(T107=DATOS!$S$4,V107=DATOS!$U$4),0,AND(T107=DATOS!$S$4,V107=DATOS!$U$3),0,AND(T107=DATOS!$S$2,V107=DATOS!$U$4),0)</f>
        <v>0</v>
      </c>
      <c r="Y107" s="132">
        <f>L107-W107</f>
        <v>-1</v>
      </c>
      <c r="Z107" s="132">
        <f>M107-X107</f>
        <v>4</v>
      </c>
      <c r="AA107" s="132">
        <f>_xlfn.IFS(AND(Y107=0),1,AND(Y107=1),1,AND(Y107=2),2,AND(Y107=3),3,AND(Y107=4),4,AND(Y107=5),5,AND(Y107=-1),1)</f>
        <v>1</v>
      </c>
      <c r="AB107" s="132">
        <f>_xlfn.IFS(AND(Z107=0),1,AND(Z107=1),1,AND(Z107=2),2,AND(Z107=3),3,AND(Z107=4),4,AND(Z107=5),5,AND(Z107=-1),1)</f>
        <v>4</v>
      </c>
      <c r="AC107" s="133" t="str">
        <f>INDEX(DATOS!$J$4:$N$8,Mapa!AA107:AA109,Mapa!AB107:AB109)</f>
        <v>Alta</v>
      </c>
      <c r="AD107" s="127" t="str">
        <f>_xlfn.IFS(AC107=DATOS!$O$2,DATOS!$P$2,AC107=DATOS!$O$3,DATOS!$P$3,AC107=DATOS!$O$4,DATOS!$P$4,AC107=DATOS!$O$5,DATOS!$P$5)</f>
        <v xml:space="preserve">Reducir, evitar, Compartir o transferir el riesgo </v>
      </c>
      <c r="AE107" s="127" t="s">
        <v>63</v>
      </c>
      <c r="AF107" s="127" t="s">
        <v>818</v>
      </c>
      <c r="AG107" s="127" t="s">
        <v>419</v>
      </c>
      <c r="AH107" s="130">
        <v>45665</v>
      </c>
      <c r="AI107" s="130">
        <v>46022</v>
      </c>
      <c r="AJ107" s="127" t="s">
        <v>83</v>
      </c>
      <c r="AK107" s="127" t="s">
        <v>173</v>
      </c>
      <c r="AL107" s="127" t="s">
        <v>379</v>
      </c>
      <c r="AM107" s="127" t="s">
        <v>584</v>
      </c>
      <c r="AN107" s="127" t="s">
        <v>108</v>
      </c>
      <c r="AO107" s="127" t="s">
        <v>111</v>
      </c>
      <c r="AP107" s="127" t="s">
        <v>111</v>
      </c>
    </row>
    <row r="108" spans="3:42" s="88" customFormat="1" ht="103.8" customHeight="1" x14ac:dyDescent="0.25">
      <c r="C108" s="136"/>
      <c r="D108" s="53" t="s">
        <v>163</v>
      </c>
      <c r="E108" s="127"/>
      <c r="F108" s="53" t="s">
        <v>15</v>
      </c>
      <c r="G108" s="53" t="s">
        <v>27</v>
      </c>
      <c r="H108" s="127"/>
      <c r="I108" s="127"/>
      <c r="J108" s="141"/>
      <c r="K108" s="127"/>
      <c r="L108" s="127"/>
      <c r="M108" s="127"/>
      <c r="N108" s="133"/>
      <c r="O108" s="140"/>
      <c r="P108" s="53" t="s">
        <v>271</v>
      </c>
      <c r="Q108" s="53" t="str">
        <f>_xlfn.IFS(P108=DATOS!$R$2,DATOS!$S$2,P108=DATOS!$R$3,DATOS!$S$3,P108=DATOS!$R$4,DATOS!$S$4,P108=DATOS!$R$5,DATOS!$S$5,P108=DATOS!$R$6,DATOS!$S$6)</f>
        <v>Fuerte</v>
      </c>
      <c r="R108" s="69">
        <f>_xlfn.IFS(Q108=DATOS!$S$2,DATOS!$T$2,Q108=DATOS!$S$4,DATOS!$T$4,Q108=DATOS!$S$5,DATOS!$T$5,Q108=DATOS!$S$6,DATOS!$T$6)</f>
        <v>100</v>
      </c>
      <c r="S108" s="132"/>
      <c r="T108" s="127"/>
      <c r="U108" s="132"/>
      <c r="V108" s="132"/>
      <c r="W108" s="132"/>
      <c r="X108" s="132"/>
      <c r="Y108" s="132"/>
      <c r="Z108" s="132"/>
      <c r="AA108" s="132"/>
      <c r="AB108" s="132"/>
      <c r="AC108" s="133"/>
      <c r="AD108" s="127"/>
      <c r="AE108" s="127"/>
      <c r="AF108" s="127"/>
      <c r="AG108" s="127"/>
      <c r="AH108" s="130"/>
      <c r="AI108" s="130"/>
      <c r="AJ108" s="127"/>
      <c r="AK108" s="127"/>
      <c r="AL108" s="127"/>
      <c r="AM108" s="127"/>
      <c r="AN108" s="127"/>
      <c r="AO108" s="127"/>
      <c r="AP108" s="127"/>
    </row>
    <row r="109" spans="3:42" s="88" customFormat="1" ht="115.2" customHeight="1" x14ac:dyDescent="0.25">
      <c r="C109" s="136"/>
      <c r="D109" s="53" t="s">
        <v>163</v>
      </c>
      <c r="E109" s="127"/>
      <c r="F109" s="53" t="s">
        <v>15</v>
      </c>
      <c r="G109" s="53" t="s">
        <v>27</v>
      </c>
      <c r="H109" s="127"/>
      <c r="I109" s="127"/>
      <c r="J109" s="141"/>
      <c r="K109" s="127"/>
      <c r="L109" s="127"/>
      <c r="M109" s="127"/>
      <c r="N109" s="133"/>
      <c r="O109" s="140"/>
      <c r="P109" s="53" t="s">
        <v>271</v>
      </c>
      <c r="Q109" s="53" t="str">
        <f>_xlfn.IFS(P109=DATOS!$R$2,DATOS!$S$2,P109=DATOS!$R$3,DATOS!$S$3,P109=DATOS!$R$4,DATOS!$S$4,P109=DATOS!$R$5,DATOS!$S$5,P109=DATOS!$R$6,DATOS!$S$6)</f>
        <v>Fuerte</v>
      </c>
      <c r="R109" s="69">
        <f>_xlfn.IFS(Q109=DATOS!$S$2,DATOS!$T$2,Q109=DATOS!$S$4,DATOS!$T$4,Q109=DATOS!$S$5,DATOS!$T$5,Q109=DATOS!$S$6,DATOS!$T$6)</f>
        <v>100</v>
      </c>
      <c r="S109" s="132"/>
      <c r="T109" s="127"/>
      <c r="U109" s="132"/>
      <c r="V109" s="132"/>
      <c r="W109" s="127"/>
      <c r="X109" s="127"/>
      <c r="Y109" s="132"/>
      <c r="Z109" s="132"/>
      <c r="AA109" s="127"/>
      <c r="AB109" s="127"/>
      <c r="AC109" s="133"/>
      <c r="AD109" s="127"/>
      <c r="AE109" s="127"/>
      <c r="AF109" s="127"/>
      <c r="AG109" s="127"/>
      <c r="AH109" s="130"/>
      <c r="AI109" s="130"/>
      <c r="AJ109" s="127"/>
      <c r="AK109" s="127"/>
      <c r="AL109" s="127"/>
      <c r="AM109" s="127"/>
      <c r="AN109" s="127"/>
      <c r="AO109" s="127"/>
      <c r="AP109" s="127"/>
    </row>
    <row r="110" spans="3:42" s="88" customFormat="1" ht="136.5" customHeight="1" x14ac:dyDescent="0.25">
      <c r="C110" s="136">
        <v>36</v>
      </c>
      <c r="D110" s="53" t="s">
        <v>422</v>
      </c>
      <c r="E110" s="127" t="s">
        <v>423</v>
      </c>
      <c r="F110" s="53" t="s">
        <v>16</v>
      </c>
      <c r="G110" s="53" t="s">
        <v>17</v>
      </c>
      <c r="H110" s="127" t="s">
        <v>111</v>
      </c>
      <c r="I110" s="127" t="s">
        <v>112</v>
      </c>
      <c r="J110" s="68" t="s">
        <v>819</v>
      </c>
      <c r="K110" s="127" t="s">
        <v>639</v>
      </c>
      <c r="L110" s="127">
        <v>1</v>
      </c>
      <c r="M110" s="127">
        <v>4</v>
      </c>
      <c r="N110" s="133" t="str">
        <f>INDEX(DATOS!$J$4:$N$8,Mapa!L110:L112,Mapa!M110:M112)</f>
        <v>Alta</v>
      </c>
      <c r="O110" s="53" t="s">
        <v>488</v>
      </c>
      <c r="P110" s="53" t="s">
        <v>271</v>
      </c>
      <c r="Q110" s="53" t="str">
        <f>_xlfn.IFS(P110=DATOS!$R$2,DATOS!$S$2,P110=DATOS!$R$3,DATOS!$S$3,P110=DATOS!$R$4,DATOS!$S$4,P110=DATOS!$R$5,DATOS!$S$5,P110=DATOS!$R$6,DATOS!$S$6)</f>
        <v>Fuerte</v>
      </c>
      <c r="R110" s="69">
        <f>_xlfn.IFS(Q110=DATOS!$S$2,DATOS!$T$2,Q110=DATOS!$S$4,DATOS!$T$4,Q110=DATOS!$S$5,DATOS!$T$5,Q110=DATOS!$S$6,DATOS!$T$6)</f>
        <v>100</v>
      </c>
      <c r="S110" s="132">
        <f>AVERAGE(R110:R112)</f>
        <v>100</v>
      </c>
      <c r="T110" s="127" t="str">
        <f>IF(S110&gt;=100,"Fuerte",IF(OR(S110=99,S110&gt;=50),"Moderado","Débil"))</f>
        <v>Fuerte</v>
      </c>
      <c r="U110" s="132" t="s">
        <v>90</v>
      </c>
      <c r="V110" s="132" t="s">
        <v>91</v>
      </c>
      <c r="W110" s="132">
        <f>_xlfn.IFS(AND(T110=DATOS!$S$5,U110=DATOS!$X$2),2,AND(T110=DATOS!$S$5,U110=DATOS!$U$4),0,AND(T110=DATOS!$S$5,U110=DATOS!$U$3),0,AND(T110=DATOS!$S$4,U110=DATOS!$U$2,1),1,AND(T110=DATOS!$S$4,U110=DATOS!$U$4),0,AND(T110=DATOS!$S$4,U110=DATOS!$U$3),0,AND(T110=DATOS!$S$2,U110=DATOS!$U$4),0)</f>
        <v>2</v>
      </c>
      <c r="X110" s="132">
        <f>_xlfn.IFS(AND(T110=DATOS!$S$5,V110=DATOS!$U$2),2,AND(T110=DATOS!$S$5,V110=DATOS!$U$4),0,AND(T110=DATOS!$S$5,V110=DATOS!$U$3),1,AND(T110=DATOS!$S$4,V110=DATOS!$U$2,1),1,AND(T110=DATOS!$S$4,V110=DATOS!$U$4),0,AND(T110=DATOS!$S$4,V110=DATOS!$U$3),0,AND(T110=DATOS!$S$2,V110=DATOS!$U$4),0)</f>
        <v>1</v>
      </c>
      <c r="Y110" s="132">
        <f>L110-W110</f>
        <v>-1</v>
      </c>
      <c r="Z110" s="132">
        <f>M110-X110</f>
        <v>3</v>
      </c>
      <c r="AA110" s="132">
        <f>_xlfn.IFS(AND(Y110=0),1,AND(Y110=1),1,AND(Y110=2),2,AND(Y110=3),3,AND(Y110=4),4,AND(Y110=5),5,AND(Y110=-1),1)</f>
        <v>1</v>
      </c>
      <c r="AB110" s="132">
        <f>_xlfn.IFS(AND(Z110=0),1,AND(Z110=1),1,AND(Z110=2),2,AND(Z110=3),3,AND(Z110=4),4,AND(Z110=5),5,AND(Z110=-1),1)</f>
        <v>3</v>
      </c>
      <c r="AC110" s="133" t="str">
        <f>INDEX(DATOS!$J$4:$N$8,Mapa!AA110:AA112,Mapa!AB110:AB112)</f>
        <v>Moderada</v>
      </c>
      <c r="AD110" s="127" t="str">
        <f>_xlfn.IFS(AC110=DATOS!$O$2,DATOS!$P$2,AC110=DATOS!$O$3,DATOS!$P$3,AC110=DATOS!$O$4,DATOS!$P$4,AC110=DATOS!$O$5,DATOS!$P$5)</f>
        <v>Asumir o reducir el riesgo</v>
      </c>
      <c r="AE110" s="127" t="s">
        <v>63</v>
      </c>
      <c r="AF110" s="127" t="s">
        <v>820</v>
      </c>
      <c r="AG110" s="127" t="s">
        <v>416</v>
      </c>
      <c r="AH110" s="130">
        <v>45665</v>
      </c>
      <c r="AI110" s="130">
        <v>46022</v>
      </c>
      <c r="AJ110" s="127" t="s">
        <v>0</v>
      </c>
      <c r="AK110" s="127" t="s">
        <v>642</v>
      </c>
      <c r="AL110" s="127" t="s">
        <v>821</v>
      </c>
      <c r="AM110" s="127" t="s">
        <v>822</v>
      </c>
      <c r="AN110" s="127" t="s">
        <v>108</v>
      </c>
      <c r="AO110" s="127" t="s">
        <v>111</v>
      </c>
      <c r="AP110" s="127" t="s">
        <v>111</v>
      </c>
    </row>
    <row r="111" spans="3:42" s="88" customFormat="1" ht="54.75" customHeight="1" x14ac:dyDescent="0.25">
      <c r="C111" s="136"/>
      <c r="D111" s="53" t="s">
        <v>422</v>
      </c>
      <c r="E111" s="127"/>
      <c r="F111" s="53" t="s">
        <v>16</v>
      </c>
      <c r="G111" s="53" t="s">
        <v>17</v>
      </c>
      <c r="H111" s="127"/>
      <c r="I111" s="127"/>
      <c r="J111" s="68" t="s">
        <v>823</v>
      </c>
      <c r="K111" s="127"/>
      <c r="L111" s="127"/>
      <c r="M111" s="127"/>
      <c r="N111" s="133"/>
      <c r="O111" s="53" t="s">
        <v>640</v>
      </c>
      <c r="P111" s="53" t="s">
        <v>271</v>
      </c>
      <c r="Q111" s="53" t="str">
        <f>_xlfn.IFS(P111=DATOS!$R$2,DATOS!$S$2,P111=DATOS!$R$3,DATOS!$S$3,P111=DATOS!$R$4,DATOS!$S$4,P111=DATOS!$R$5,DATOS!$S$5,P111=DATOS!$R$6,DATOS!$S$6)</f>
        <v>Fuerte</v>
      </c>
      <c r="R111" s="69">
        <f>_xlfn.IFS(Q111=DATOS!$S$2,DATOS!$T$2,Q111=DATOS!$S$4,DATOS!$T$4,Q111=DATOS!$S$5,DATOS!$T$5,Q111=DATOS!$S$6,DATOS!$T$6)</f>
        <v>100</v>
      </c>
      <c r="S111" s="132"/>
      <c r="T111" s="127"/>
      <c r="U111" s="132"/>
      <c r="V111" s="132"/>
      <c r="W111" s="127"/>
      <c r="X111" s="127"/>
      <c r="Y111" s="132"/>
      <c r="Z111" s="132"/>
      <c r="AA111" s="127"/>
      <c r="AB111" s="127"/>
      <c r="AC111" s="133"/>
      <c r="AD111" s="127"/>
      <c r="AE111" s="127"/>
      <c r="AF111" s="127"/>
      <c r="AG111" s="127"/>
      <c r="AH111" s="130"/>
      <c r="AI111" s="130"/>
      <c r="AJ111" s="127"/>
      <c r="AK111" s="127"/>
      <c r="AL111" s="127"/>
      <c r="AM111" s="127"/>
      <c r="AN111" s="127"/>
      <c r="AO111" s="127"/>
      <c r="AP111" s="127"/>
    </row>
    <row r="112" spans="3:42" s="88" customFormat="1" ht="54.75" customHeight="1" x14ac:dyDescent="0.25">
      <c r="C112" s="136"/>
      <c r="D112" s="53" t="s">
        <v>422</v>
      </c>
      <c r="E112" s="127"/>
      <c r="F112" s="53" t="s">
        <v>16</v>
      </c>
      <c r="G112" s="53" t="s">
        <v>17</v>
      </c>
      <c r="H112" s="127"/>
      <c r="I112" s="127"/>
      <c r="J112" s="68" t="s">
        <v>638</v>
      </c>
      <c r="K112" s="127"/>
      <c r="L112" s="127"/>
      <c r="M112" s="127"/>
      <c r="N112" s="133"/>
      <c r="O112" s="53" t="s">
        <v>641</v>
      </c>
      <c r="P112" s="53" t="s">
        <v>271</v>
      </c>
      <c r="Q112" s="53" t="str">
        <f>_xlfn.IFS(P112=DATOS!$R$2,DATOS!$S$2,P112=DATOS!$R$3,DATOS!$S$3,P112=DATOS!$R$4,DATOS!$S$4,P112=DATOS!$R$5,DATOS!$S$5,P112=DATOS!$R$6,DATOS!$S$6)</f>
        <v>Fuerte</v>
      </c>
      <c r="R112" s="69">
        <f>_xlfn.IFS(Q112=DATOS!$S$2,DATOS!$T$2,Q112=DATOS!$S$4,DATOS!$T$4,Q112=DATOS!$S$5,DATOS!$T$5,Q112=DATOS!$S$6,DATOS!$T$6)</f>
        <v>100</v>
      </c>
      <c r="S112" s="127"/>
      <c r="T112" s="127"/>
      <c r="U112" s="132"/>
      <c r="V112" s="132"/>
      <c r="W112" s="127"/>
      <c r="X112" s="127"/>
      <c r="Y112" s="132"/>
      <c r="Z112" s="132"/>
      <c r="AA112" s="127"/>
      <c r="AB112" s="127"/>
      <c r="AC112" s="133"/>
      <c r="AD112" s="127"/>
      <c r="AE112" s="127"/>
      <c r="AF112" s="127"/>
      <c r="AG112" s="127"/>
      <c r="AH112" s="130"/>
      <c r="AI112" s="130"/>
      <c r="AJ112" s="127"/>
      <c r="AK112" s="127"/>
      <c r="AL112" s="127"/>
      <c r="AM112" s="127"/>
      <c r="AN112" s="127"/>
      <c r="AO112" s="127"/>
      <c r="AP112" s="127"/>
    </row>
    <row r="113" spans="3:42" s="88" customFormat="1" ht="91.8" customHeight="1" x14ac:dyDescent="0.25">
      <c r="C113" s="136">
        <v>37</v>
      </c>
      <c r="D113" s="53" t="s">
        <v>422</v>
      </c>
      <c r="E113" s="127" t="s">
        <v>643</v>
      </c>
      <c r="F113" s="53" t="s">
        <v>23</v>
      </c>
      <c r="G113" s="53" t="s">
        <v>28</v>
      </c>
      <c r="H113" s="127"/>
      <c r="I113" s="53" t="s">
        <v>222</v>
      </c>
      <c r="J113" s="68" t="s">
        <v>228</v>
      </c>
      <c r="K113" s="127" t="s">
        <v>644</v>
      </c>
      <c r="L113" s="127">
        <v>2</v>
      </c>
      <c r="M113" s="127">
        <v>4</v>
      </c>
      <c r="N113" s="133" t="str">
        <f>INDEX(DATOS!$J$4:$N$8,Mapa!L113:L122,Mapa!M113:M122)</f>
        <v>Alta</v>
      </c>
      <c r="O113" s="53" t="s">
        <v>384</v>
      </c>
      <c r="P113" s="53" t="s">
        <v>271</v>
      </c>
      <c r="Q113" s="53" t="str">
        <f>_xlfn.IFS(P113=DATOS!$R$2,DATOS!$S$2,P113=DATOS!$R$3,DATOS!$S$3,P113=DATOS!$R$4,DATOS!$S$4,P113=DATOS!$R$5,DATOS!$S$5,P113=DATOS!$R$6,DATOS!$S$6)</f>
        <v>Fuerte</v>
      </c>
      <c r="R113" s="69">
        <f>_xlfn.IFS(Q113=DATOS!$S$2,DATOS!$T$2,Q113=DATOS!$S$4,DATOS!$T$4,Q113=DATOS!$S$5,DATOS!$T$5,Q113=DATOS!$S$6,DATOS!$T$6)</f>
        <v>100</v>
      </c>
      <c r="S113" s="132">
        <f>AVERAGE(R113:R122)</f>
        <v>100</v>
      </c>
      <c r="T113" s="127" t="str">
        <f>IF(S113&gt;=100,"Fuerte",IF(OR(S113=99,S113&gt;=50),"Moderado","Débil"))</f>
        <v>Fuerte</v>
      </c>
      <c r="U113" s="132" t="s">
        <v>90</v>
      </c>
      <c r="V113" s="132" t="s">
        <v>91</v>
      </c>
      <c r="W113" s="132">
        <f>_xlfn.IFS(AND(T113=DATOS!$S$5,U113=DATOS!$X$2),2,AND(T113=DATOS!$S$5,U113=DATOS!$U$4),0,AND(T113=DATOS!$S$5,U113=DATOS!$U$3),0,AND(T113=DATOS!$S$4,U113=DATOS!$U$2,1),1,AND(T113=DATOS!$S$4,U113=DATOS!$U$4),0,AND(T113=DATOS!$S$4,U113=DATOS!$U$3),0,AND(T113=DATOS!$S$2,U113=DATOS!$U$4),0)</f>
        <v>2</v>
      </c>
      <c r="X113" s="132">
        <f>_xlfn.IFS(AND(T113=DATOS!$S$5,V113=DATOS!$U$2),2,AND(T113=DATOS!$S$5,V113=DATOS!$U$4),0,AND(T113=DATOS!$S$5,V113=DATOS!$U$3),1,AND(T113=DATOS!$S$4,V113=DATOS!$U$2,1),1,AND(T113=DATOS!$S$4,V113=DATOS!$U$4),0,AND(T113=DATOS!$S$4,V113=DATOS!$U$3),0,AND(T113=DATOS!$S$2,V113=DATOS!$U$4),0)</f>
        <v>1</v>
      </c>
      <c r="Y113" s="132">
        <f>L113-W113</f>
        <v>0</v>
      </c>
      <c r="Z113" s="132">
        <f>M113-X113</f>
        <v>3</v>
      </c>
      <c r="AA113" s="132">
        <f>_xlfn.IFS(AND(Y113=0),1,AND(Y113=1),1,AND(Y113=2),2,AND(Y113=3),3,AND(Y113=4),4,AND(Y113=5),5,AND(Y113=-1),1)</f>
        <v>1</v>
      </c>
      <c r="AB113" s="132">
        <f>_xlfn.IFS(AND(Z113=0),1,AND(Z113=1),1,AND(Z113=2),2,AND(Z113=3),3,AND(Z113=4),4,AND(Z113=5),5,AND(Z113=-1),1)</f>
        <v>3</v>
      </c>
      <c r="AC113" s="133" t="str">
        <f>INDEX(DATOS!$J$4:$N$8,Mapa!AA113:AA122,Mapa!AB113:AB122)</f>
        <v>Moderada</v>
      </c>
      <c r="AD113" s="127" t="str">
        <f>_xlfn.IFS(AC113=DATOS!$O$2,DATOS!$P$2,AC113=DATOS!$O$3,DATOS!$P$3,AC113=DATOS!$O$4,DATOS!$P$4,AC113=DATOS!$O$5,DATOS!$P$5)</f>
        <v>Asumir o reducir el riesgo</v>
      </c>
      <c r="AE113" s="127" t="s">
        <v>63</v>
      </c>
      <c r="AF113" s="127" t="s">
        <v>646</v>
      </c>
      <c r="AG113" s="127" t="s">
        <v>416</v>
      </c>
      <c r="AH113" s="130">
        <v>45665</v>
      </c>
      <c r="AI113" s="130">
        <v>46387</v>
      </c>
      <c r="AJ113" s="127" t="s">
        <v>0</v>
      </c>
      <c r="AK113" s="127" t="s">
        <v>824</v>
      </c>
      <c r="AL113" s="127" t="s">
        <v>515</v>
      </c>
      <c r="AM113" s="127" t="s">
        <v>645</v>
      </c>
      <c r="AN113" s="127" t="s">
        <v>108</v>
      </c>
      <c r="AO113" s="127" t="s">
        <v>111</v>
      </c>
      <c r="AP113" s="127" t="s">
        <v>111</v>
      </c>
    </row>
    <row r="114" spans="3:42" s="88" customFormat="1" ht="54.75" customHeight="1" x14ac:dyDescent="0.25">
      <c r="C114" s="136"/>
      <c r="D114" s="53" t="s">
        <v>422</v>
      </c>
      <c r="E114" s="127"/>
      <c r="F114" s="53" t="s">
        <v>23</v>
      </c>
      <c r="G114" s="53" t="s">
        <v>28</v>
      </c>
      <c r="H114" s="127"/>
      <c r="I114" s="53" t="s">
        <v>225</v>
      </c>
      <c r="J114" s="68" t="s">
        <v>231</v>
      </c>
      <c r="K114" s="127"/>
      <c r="L114" s="127"/>
      <c r="M114" s="127"/>
      <c r="N114" s="133"/>
      <c r="O114" s="53" t="s">
        <v>385</v>
      </c>
      <c r="P114" s="53" t="s">
        <v>271</v>
      </c>
      <c r="Q114" s="53" t="str">
        <f>_xlfn.IFS(P114=DATOS!$R$2,DATOS!$S$2,P114=DATOS!$R$3,DATOS!$S$3,P114=DATOS!$R$4,DATOS!$S$4,P114=DATOS!$R$5,DATOS!$S$5,P114=DATOS!$R$6,DATOS!$S$6)</f>
        <v>Fuerte</v>
      </c>
      <c r="R114" s="69">
        <f>_xlfn.IFS(Q114=DATOS!$S$2,DATOS!$T$2,Q114=DATOS!$S$4,DATOS!$T$4,Q114=DATOS!$S$5,DATOS!$T$5,Q114=DATOS!$S$6,DATOS!$T$6)</f>
        <v>100</v>
      </c>
      <c r="S114" s="132"/>
      <c r="T114" s="127"/>
      <c r="U114" s="132"/>
      <c r="V114" s="132"/>
      <c r="W114" s="127"/>
      <c r="X114" s="127"/>
      <c r="Y114" s="132"/>
      <c r="Z114" s="132"/>
      <c r="AA114" s="127"/>
      <c r="AB114" s="127"/>
      <c r="AC114" s="133"/>
      <c r="AD114" s="127"/>
      <c r="AE114" s="127"/>
      <c r="AF114" s="127"/>
      <c r="AG114" s="127"/>
      <c r="AH114" s="130"/>
      <c r="AI114" s="130"/>
      <c r="AJ114" s="127"/>
      <c r="AK114" s="127"/>
      <c r="AL114" s="127"/>
      <c r="AM114" s="127"/>
      <c r="AN114" s="127"/>
      <c r="AO114" s="127"/>
      <c r="AP114" s="127"/>
    </row>
    <row r="115" spans="3:42" s="88" customFormat="1" ht="54.75" customHeight="1" x14ac:dyDescent="0.25">
      <c r="C115" s="136"/>
      <c r="D115" s="53" t="s">
        <v>422</v>
      </c>
      <c r="E115" s="127"/>
      <c r="F115" s="53" t="s">
        <v>23</v>
      </c>
      <c r="G115" s="53" t="s">
        <v>28</v>
      </c>
      <c r="H115" s="127"/>
      <c r="I115" s="53" t="s">
        <v>224</v>
      </c>
      <c r="J115" s="68" t="s">
        <v>233</v>
      </c>
      <c r="K115" s="127"/>
      <c r="L115" s="127"/>
      <c r="M115" s="127"/>
      <c r="N115" s="133"/>
      <c r="O115" s="53" t="s">
        <v>382</v>
      </c>
      <c r="P115" s="53" t="s">
        <v>271</v>
      </c>
      <c r="Q115" s="53" t="str">
        <f>_xlfn.IFS(P115=DATOS!$R$2,DATOS!$S$2,P115=DATOS!$R$3,DATOS!$S$3,P115=DATOS!$R$4,DATOS!$S$4,P115=DATOS!$R$5,DATOS!$S$5,P115=DATOS!$R$6,DATOS!$S$6)</f>
        <v>Fuerte</v>
      </c>
      <c r="R115" s="69">
        <f>_xlfn.IFS(Q115=DATOS!$S$2,DATOS!$T$2,Q115=DATOS!$S$4,DATOS!$T$4,Q115=DATOS!$S$5,DATOS!$T$5,Q115=DATOS!$S$6,DATOS!$T$6)</f>
        <v>100</v>
      </c>
      <c r="S115" s="132"/>
      <c r="T115" s="127"/>
      <c r="U115" s="132"/>
      <c r="V115" s="132"/>
      <c r="W115" s="127"/>
      <c r="X115" s="127"/>
      <c r="Y115" s="132"/>
      <c r="Z115" s="132"/>
      <c r="AA115" s="127"/>
      <c r="AB115" s="127"/>
      <c r="AC115" s="133"/>
      <c r="AD115" s="127"/>
      <c r="AE115" s="127"/>
      <c r="AF115" s="127"/>
      <c r="AG115" s="127"/>
      <c r="AH115" s="130"/>
      <c r="AI115" s="130"/>
      <c r="AJ115" s="127"/>
      <c r="AK115" s="127"/>
      <c r="AL115" s="127"/>
      <c r="AM115" s="127"/>
      <c r="AN115" s="127"/>
      <c r="AO115" s="127"/>
      <c r="AP115" s="127"/>
    </row>
    <row r="116" spans="3:42" s="88" customFormat="1" ht="54.75" customHeight="1" x14ac:dyDescent="0.25">
      <c r="C116" s="136"/>
      <c r="D116" s="53" t="s">
        <v>422</v>
      </c>
      <c r="E116" s="127"/>
      <c r="F116" s="53" t="s">
        <v>23</v>
      </c>
      <c r="G116" s="53" t="s">
        <v>28</v>
      </c>
      <c r="H116" s="127"/>
      <c r="I116" s="53" t="s">
        <v>221</v>
      </c>
      <c r="J116" s="68" t="s">
        <v>235</v>
      </c>
      <c r="K116" s="127"/>
      <c r="L116" s="127"/>
      <c r="M116" s="127"/>
      <c r="N116" s="133"/>
      <c r="O116" s="53" t="s">
        <v>386</v>
      </c>
      <c r="P116" s="53" t="s">
        <v>271</v>
      </c>
      <c r="Q116" s="53" t="str">
        <f>_xlfn.IFS(P116=DATOS!$R$2,DATOS!$S$2,P116=DATOS!$R$3,DATOS!$S$3,P116=DATOS!$R$4,DATOS!$S$4,P116=DATOS!$R$5,DATOS!$S$5,P116=DATOS!$R$6,DATOS!$S$6)</f>
        <v>Fuerte</v>
      </c>
      <c r="R116" s="69">
        <f>_xlfn.IFS(Q116=DATOS!$S$2,DATOS!$T$2,Q116=DATOS!$S$4,DATOS!$T$4,Q116=DATOS!$S$5,DATOS!$T$5,Q116=DATOS!$S$6,DATOS!$T$6)</f>
        <v>100</v>
      </c>
      <c r="S116" s="132"/>
      <c r="T116" s="127"/>
      <c r="U116" s="132"/>
      <c r="V116" s="132"/>
      <c r="W116" s="127"/>
      <c r="X116" s="127"/>
      <c r="Y116" s="132"/>
      <c r="Z116" s="132"/>
      <c r="AA116" s="127"/>
      <c r="AB116" s="127"/>
      <c r="AC116" s="133"/>
      <c r="AD116" s="127"/>
      <c r="AE116" s="127"/>
      <c r="AF116" s="127"/>
      <c r="AG116" s="127"/>
      <c r="AH116" s="130"/>
      <c r="AI116" s="130"/>
      <c r="AJ116" s="127"/>
      <c r="AK116" s="127"/>
      <c r="AL116" s="127"/>
      <c r="AM116" s="127"/>
      <c r="AN116" s="127"/>
      <c r="AO116" s="127"/>
      <c r="AP116" s="127"/>
    </row>
    <row r="117" spans="3:42" s="88" customFormat="1" ht="54.75" customHeight="1" x14ac:dyDescent="0.25">
      <c r="C117" s="136"/>
      <c r="D117" s="53" t="s">
        <v>422</v>
      </c>
      <c r="E117" s="127"/>
      <c r="F117" s="53" t="s">
        <v>23</v>
      </c>
      <c r="G117" s="53" t="s">
        <v>28</v>
      </c>
      <c r="H117" s="127"/>
      <c r="I117" s="53" t="s">
        <v>220</v>
      </c>
      <c r="J117" s="68" t="s">
        <v>243</v>
      </c>
      <c r="K117" s="127"/>
      <c r="L117" s="127"/>
      <c r="M117" s="127"/>
      <c r="N117" s="133"/>
      <c r="O117" s="53" t="s">
        <v>387</v>
      </c>
      <c r="P117" s="53" t="s">
        <v>271</v>
      </c>
      <c r="Q117" s="53" t="str">
        <f>_xlfn.IFS(P117=DATOS!$R$2,DATOS!$S$2,P117=DATOS!$R$3,DATOS!$S$3,P117=DATOS!$R$4,DATOS!$S$4,P117=DATOS!$R$5,DATOS!$S$5,P117=DATOS!$R$6,DATOS!$S$6)</f>
        <v>Fuerte</v>
      </c>
      <c r="R117" s="69">
        <f>_xlfn.IFS(Q117=DATOS!$S$2,DATOS!$T$2,Q117=DATOS!$S$4,DATOS!$T$4,Q117=DATOS!$S$5,DATOS!$T$5,Q117=DATOS!$S$6,DATOS!$T$6)</f>
        <v>100</v>
      </c>
      <c r="S117" s="132"/>
      <c r="T117" s="127"/>
      <c r="U117" s="132"/>
      <c r="V117" s="132"/>
      <c r="W117" s="127"/>
      <c r="X117" s="127"/>
      <c r="Y117" s="132"/>
      <c r="Z117" s="132"/>
      <c r="AA117" s="127"/>
      <c r="AB117" s="127"/>
      <c r="AC117" s="133"/>
      <c r="AD117" s="127"/>
      <c r="AE117" s="127"/>
      <c r="AF117" s="127"/>
      <c r="AG117" s="127"/>
      <c r="AH117" s="130"/>
      <c r="AI117" s="130"/>
      <c r="AJ117" s="127"/>
      <c r="AK117" s="127"/>
      <c r="AL117" s="127"/>
      <c r="AM117" s="127"/>
      <c r="AN117" s="127"/>
      <c r="AO117" s="127"/>
      <c r="AP117" s="127"/>
    </row>
    <row r="118" spans="3:42" s="88" customFormat="1" ht="54.75" customHeight="1" x14ac:dyDescent="0.25">
      <c r="C118" s="136"/>
      <c r="D118" s="53" t="s">
        <v>422</v>
      </c>
      <c r="E118" s="127"/>
      <c r="F118" s="53" t="s">
        <v>23</v>
      </c>
      <c r="G118" s="53" t="s">
        <v>28</v>
      </c>
      <c r="H118" s="127"/>
      <c r="I118" s="53" t="s">
        <v>218</v>
      </c>
      <c r="J118" s="68" t="s">
        <v>237</v>
      </c>
      <c r="K118" s="127"/>
      <c r="L118" s="127"/>
      <c r="M118" s="127"/>
      <c r="N118" s="133"/>
      <c r="O118" s="53" t="s">
        <v>388</v>
      </c>
      <c r="P118" s="53" t="s">
        <v>271</v>
      </c>
      <c r="Q118" s="53" t="str">
        <f>_xlfn.IFS(P118=DATOS!$R$2,DATOS!$S$2,P118=DATOS!$R$3,DATOS!$S$3,P118=DATOS!$R$4,DATOS!$S$4,P118=DATOS!$R$5,DATOS!$S$5,P118=DATOS!$R$6,DATOS!$S$6)</f>
        <v>Fuerte</v>
      </c>
      <c r="R118" s="69">
        <f>_xlfn.IFS(Q118=DATOS!$S$2,DATOS!$T$2,Q118=DATOS!$S$4,DATOS!$T$4,Q118=DATOS!$S$5,DATOS!$T$5,Q118=DATOS!$S$6,DATOS!$T$6)</f>
        <v>100</v>
      </c>
      <c r="S118" s="132"/>
      <c r="T118" s="127"/>
      <c r="U118" s="132"/>
      <c r="V118" s="132"/>
      <c r="W118" s="127"/>
      <c r="X118" s="127"/>
      <c r="Y118" s="132"/>
      <c r="Z118" s="132"/>
      <c r="AA118" s="127"/>
      <c r="AB118" s="127"/>
      <c r="AC118" s="133"/>
      <c r="AD118" s="127"/>
      <c r="AE118" s="127"/>
      <c r="AF118" s="127"/>
      <c r="AG118" s="127"/>
      <c r="AH118" s="130"/>
      <c r="AI118" s="130"/>
      <c r="AJ118" s="127"/>
      <c r="AK118" s="127"/>
      <c r="AL118" s="127"/>
      <c r="AM118" s="127"/>
      <c r="AN118" s="127"/>
      <c r="AO118" s="127"/>
      <c r="AP118" s="127"/>
    </row>
    <row r="119" spans="3:42" s="88" customFormat="1" ht="54.75" customHeight="1" x14ac:dyDescent="0.25">
      <c r="C119" s="136"/>
      <c r="D119" s="53" t="s">
        <v>422</v>
      </c>
      <c r="E119" s="127"/>
      <c r="F119" s="53" t="s">
        <v>23</v>
      </c>
      <c r="G119" s="53" t="s">
        <v>28</v>
      </c>
      <c r="H119" s="127"/>
      <c r="I119" s="53" t="s">
        <v>217</v>
      </c>
      <c r="J119" s="68" t="s">
        <v>241</v>
      </c>
      <c r="K119" s="127"/>
      <c r="L119" s="127"/>
      <c r="M119" s="127"/>
      <c r="N119" s="133"/>
      <c r="O119" s="53" t="s">
        <v>424</v>
      </c>
      <c r="P119" s="53" t="s">
        <v>271</v>
      </c>
      <c r="Q119" s="53" t="str">
        <f>_xlfn.IFS(P119=DATOS!$R$2,DATOS!$S$2,P119=DATOS!$R$3,DATOS!$S$3,P119=DATOS!$R$4,DATOS!$S$4,P119=DATOS!$R$5,DATOS!$S$5,P119=DATOS!$R$6,DATOS!$S$6)</f>
        <v>Fuerte</v>
      </c>
      <c r="R119" s="69">
        <f>_xlfn.IFS(Q119=DATOS!$S$2,DATOS!$T$2,Q119=DATOS!$S$4,DATOS!$T$4,Q119=DATOS!$S$5,DATOS!$T$5,Q119=DATOS!$S$6,DATOS!$T$6)</f>
        <v>100</v>
      </c>
      <c r="S119" s="132"/>
      <c r="T119" s="127"/>
      <c r="U119" s="132"/>
      <c r="V119" s="132"/>
      <c r="W119" s="127"/>
      <c r="X119" s="127"/>
      <c r="Y119" s="132"/>
      <c r="Z119" s="132"/>
      <c r="AA119" s="127"/>
      <c r="AB119" s="127"/>
      <c r="AC119" s="133"/>
      <c r="AD119" s="127"/>
      <c r="AE119" s="127"/>
      <c r="AF119" s="127"/>
      <c r="AG119" s="127"/>
      <c r="AH119" s="130"/>
      <c r="AI119" s="130"/>
      <c r="AJ119" s="127"/>
      <c r="AK119" s="127"/>
      <c r="AL119" s="127"/>
      <c r="AM119" s="127"/>
      <c r="AN119" s="127"/>
      <c r="AO119" s="127"/>
      <c r="AP119" s="127"/>
    </row>
    <row r="120" spans="3:42" s="88" customFormat="1" ht="54.75" customHeight="1" x14ac:dyDescent="0.25">
      <c r="C120" s="136"/>
      <c r="D120" s="53" t="s">
        <v>422</v>
      </c>
      <c r="E120" s="127"/>
      <c r="F120" s="53" t="s">
        <v>23</v>
      </c>
      <c r="G120" s="53" t="s">
        <v>28</v>
      </c>
      <c r="H120" s="127"/>
      <c r="I120" s="53" t="s">
        <v>214</v>
      </c>
      <c r="J120" s="68" t="s">
        <v>242</v>
      </c>
      <c r="K120" s="127"/>
      <c r="L120" s="127"/>
      <c r="M120" s="127"/>
      <c r="N120" s="133"/>
      <c r="O120" s="53" t="s">
        <v>424</v>
      </c>
      <c r="P120" s="53" t="s">
        <v>271</v>
      </c>
      <c r="Q120" s="53" t="str">
        <f>_xlfn.IFS(P120=DATOS!$R$2,DATOS!$S$2,P120=DATOS!$R$3,DATOS!$S$3,P120=DATOS!$R$4,DATOS!$S$4,P120=DATOS!$R$5,DATOS!$S$5,P120=DATOS!$R$6,DATOS!$S$6)</f>
        <v>Fuerte</v>
      </c>
      <c r="R120" s="69">
        <f>_xlfn.IFS(Q120=DATOS!$S$2,DATOS!$T$2,Q120=DATOS!$S$4,DATOS!$T$4,Q120=DATOS!$S$5,DATOS!$T$5,Q120=DATOS!$S$6,DATOS!$T$6)</f>
        <v>100</v>
      </c>
      <c r="S120" s="132"/>
      <c r="T120" s="127"/>
      <c r="U120" s="132"/>
      <c r="V120" s="132"/>
      <c r="W120" s="127"/>
      <c r="X120" s="127"/>
      <c r="Y120" s="132"/>
      <c r="Z120" s="132"/>
      <c r="AA120" s="127"/>
      <c r="AB120" s="127"/>
      <c r="AC120" s="133"/>
      <c r="AD120" s="127"/>
      <c r="AE120" s="127"/>
      <c r="AF120" s="127"/>
      <c r="AG120" s="127"/>
      <c r="AH120" s="130"/>
      <c r="AI120" s="130"/>
      <c r="AJ120" s="127"/>
      <c r="AK120" s="127"/>
      <c r="AL120" s="127"/>
      <c r="AM120" s="127"/>
      <c r="AN120" s="127"/>
      <c r="AO120" s="127"/>
      <c r="AP120" s="127"/>
    </row>
    <row r="121" spans="3:42" s="88" customFormat="1" ht="54.75" customHeight="1" x14ac:dyDescent="0.25">
      <c r="C121" s="136"/>
      <c r="D121" s="53" t="s">
        <v>422</v>
      </c>
      <c r="E121" s="127"/>
      <c r="F121" s="53" t="s">
        <v>23</v>
      </c>
      <c r="G121" s="53" t="s">
        <v>28</v>
      </c>
      <c r="H121" s="127"/>
      <c r="I121" s="53" t="s">
        <v>266</v>
      </c>
      <c r="J121" s="68" t="s">
        <v>258</v>
      </c>
      <c r="K121" s="127"/>
      <c r="L121" s="127"/>
      <c r="M121" s="127"/>
      <c r="N121" s="133"/>
      <c r="O121" s="53" t="s">
        <v>389</v>
      </c>
      <c r="P121" s="53" t="s">
        <v>271</v>
      </c>
      <c r="Q121" s="53" t="str">
        <f>_xlfn.IFS(P121=DATOS!$R$2,DATOS!$S$2,P121=DATOS!$R$3,DATOS!$S$3,P121=DATOS!$R$4,DATOS!$S$4,P121=DATOS!$R$5,DATOS!$S$5,P121=DATOS!$R$6,DATOS!$S$6)</f>
        <v>Fuerte</v>
      </c>
      <c r="R121" s="69">
        <f>_xlfn.IFS(Q121=DATOS!$S$2,DATOS!$T$2,Q121=DATOS!$S$4,DATOS!$T$4,Q121=DATOS!$S$5,DATOS!$T$5,Q121=DATOS!$S$6,DATOS!$T$6)</f>
        <v>100</v>
      </c>
      <c r="S121" s="132"/>
      <c r="T121" s="127"/>
      <c r="U121" s="132"/>
      <c r="V121" s="132"/>
      <c r="W121" s="127"/>
      <c r="X121" s="127"/>
      <c r="Y121" s="132"/>
      <c r="Z121" s="132"/>
      <c r="AA121" s="127"/>
      <c r="AB121" s="127"/>
      <c r="AC121" s="133"/>
      <c r="AD121" s="127"/>
      <c r="AE121" s="127"/>
      <c r="AF121" s="127"/>
      <c r="AG121" s="127"/>
      <c r="AH121" s="130"/>
      <c r="AI121" s="130"/>
      <c r="AJ121" s="127"/>
      <c r="AK121" s="127"/>
      <c r="AL121" s="127"/>
      <c r="AM121" s="127"/>
      <c r="AN121" s="127"/>
      <c r="AO121" s="127"/>
      <c r="AP121" s="127"/>
    </row>
    <row r="122" spans="3:42" s="88" customFormat="1" ht="54.75" customHeight="1" x14ac:dyDescent="0.25">
      <c r="C122" s="136"/>
      <c r="D122" s="53" t="s">
        <v>422</v>
      </c>
      <c r="E122" s="127"/>
      <c r="F122" s="53" t="s">
        <v>23</v>
      </c>
      <c r="G122" s="53" t="s">
        <v>28</v>
      </c>
      <c r="H122" s="127"/>
      <c r="I122" s="53" t="s">
        <v>221</v>
      </c>
      <c r="J122" s="68" t="s">
        <v>235</v>
      </c>
      <c r="K122" s="127"/>
      <c r="L122" s="127"/>
      <c r="M122" s="127"/>
      <c r="N122" s="133"/>
      <c r="O122" s="53" t="s">
        <v>390</v>
      </c>
      <c r="P122" s="53" t="s">
        <v>271</v>
      </c>
      <c r="Q122" s="53" t="str">
        <f>_xlfn.IFS(P122=DATOS!$R$2,DATOS!$S$2,P122=DATOS!$R$3,DATOS!$S$3,P122=DATOS!$R$4,DATOS!$S$4,P122=DATOS!$R$5,DATOS!$S$5,P122=DATOS!$R$6,DATOS!$S$6)</f>
        <v>Fuerte</v>
      </c>
      <c r="R122" s="69">
        <f>_xlfn.IFS(Q122=DATOS!$S$2,DATOS!$T$2,Q122=DATOS!$S$4,DATOS!$T$4,Q122=DATOS!$S$5,DATOS!$T$5,Q122=DATOS!$S$6,DATOS!$T$6)</f>
        <v>100</v>
      </c>
      <c r="S122" s="127"/>
      <c r="T122" s="127"/>
      <c r="U122" s="132"/>
      <c r="V122" s="132"/>
      <c r="W122" s="127"/>
      <c r="X122" s="127"/>
      <c r="Y122" s="132"/>
      <c r="Z122" s="132"/>
      <c r="AA122" s="127"/>
      <c r="AB122" s="127"/>
      <c r="AC122" s="133"/>
      <c r="AD122" s="127"/>
      <c r="AE122" s="127"/>
      <c r="AF122" s="127"/>
      <c r="AG122" s="127"/>
      <c r="AH122" s="130"/>
      <c r="AI122" s="130"/>
      <c r="AJ122" s="127"/>
      <c r="AK122" s="127"/>
      <c r="AL122" s="127"/>
      <c r="AM122" s="127"/>
      <c r="AN122" s="127"/>
      <c r="AO122" s="127"/>
      <c r="AP122" s="127"/>
    </row>
    <row r="123" spans="3:42" s="88" customFormat="1" ht="54.75" customHeight="1" x14ac:dyDescent="0.25">
      <c r="C123" s="136">
        <v>38</v>
      </c>
      <c r="D123" s="53" t="s">
        <v>422</v>
      </c>
      <c r="E123" s="127" t="s">
        <v>706</v>
      </c>
      <c r="F123" s="53" t="s">
        <v>23</v>
      </c>
      <c r="G123" s="53" t="s">
        <v>28</v>
      </c>
      <c r="H123" s="127"/>
      <c r="I123" s="53" t="s">
        <v>218</v>
      </c>
      <c r="J123" s="68" t="s">
        <v>260</v>
      </c>
      <c r="K123" s="127" t="s">
        <v>268</v>
      </c>
      <c r="L123" s="127">
        <v>2</v>
      </c>
      <c r="M123" s="127">
        <v>4</v>
      </c>
      <c r="N123" s="133" t="str">
        <f>INDEX(DATOS!$J$4:$N$8,Mapa!L123:L139,Mapa!M123:M139)</f>
        <v>Alta</v>
      </c>
      <c r="O123" s="53" t="s">
        <v>425</v>
      </c>
      <c r="P123" s="53" t="s">
        <v>271</v>
      </c>
      <c r="Q123" s="53" t="str">
        <f>_xlfn.IFS(P123=DATOS!$R$2,DATOS!$S$2,P123=DATOS!$R$3,DATOS!$S$3,P123=DATOS!$R$4,DATOS!$S$4,P123=DATOS!$R$5,DATOS!$S$5,P123=DATOS!$R$6,DATOS!$S$6)</f>
        <v>Fuerte</v>
      </c>
      <c r="R123" s="69">
        <f>_xlfn.IFS(Q123=DATOS!$S$2,DATOS!$T$2,Q123=DATOS!$S$4,DATOS!$T$4,Q123=DATOS!$S$5,DATOS!$T$5,Q123=DATOS!$S$6,DATOS!$T$6)</f>
        <v>100</v>
      </c>
      <c r="S123" s="132">
        <f>AVERAGE(R123:R139)</f>
        <v>100</v>
      </c>
      <c r="T123" s="127" t="str">
        <f>IF(S123&gt;=100,"Fuerte",IF(OR(S123=99,S123&gt;=50),"Moderado","Débil"))</f>
        <v>Fuerte</v>
      </c>
      <c r="U123" s="132" t="s">
        <v>90</v>
      </c>
      <c r="V123" s="132" t="s">
        <v>91</v>
      </c>
      <c r="W123" s="132">
        <f>_xlfn.IFS(AND(T123=DATOS!$S$5,U123=DATOS!$X$2),2,AND(T123=DATOS!$S$5,U123=DATOS!$U$4),0,AND(T123=DATOS!$S$5,U123=DATOS!$U$3),0,AND(T123=DATOS!$S$4,U123=DATOS!$U$2,1),1,AND(T123=DATOS!$S$4,U123=DATOS!$U$4),0,AND(T123=DATOS!$S$4,U123=DATOS!$U$3),0,AND(T123=DATOS!$S$2,U123=DATOS!$U$4),0)</f>
        <v>2</v>
      </c>
      <c r="X123" s="132">
        <f>_xlfn.IFS(AND(T123=DATOS!$S$5,V123=DATOS!$U$2),2,AND(T123=DATOS!$S$5,V123=DATOS!$U$4),0,AND(T123=DATOS!$S$5,V123=DATOS!$U$3),1,AND(T123=DATOS!$S$4,V123=DATOS!$U$2,1),1,AND(T123=DATOS!$S$4,V123=DATOS!$U$4),0,AND(T123=DATOS!$S$4,V123=DATOS!$U$3),0,AND(T123=DATOS!$S$2,V123=DATOS!$U$4),0)</f>
        <v>1</v>
      </c>
      <c r="Y123" s="132">
        <f>L123-W123</f>
        <v>0</v>
      </c>
      <c r="Z123" s="132">
        <f>M123-X123</f>
        <v>3</v>
      </c>
      <c r="AA123" s="132">
        <f>_xlfn.IFS(AND(Y123=0),1,AND(Y123=1),1,AND(Y123=2),2,AND(Y123=3),3,AND(Y123=4),4,AND(Y123=5),5,AND(Y123=-1),1)</f>
        <v>1</v>
      </c>
      <c r="AB123" s="132">
        <f>_xlfn.IFS(AND(Z123=0),1,AND(Z123=1),1,AND(Z123=2),2,AND(Z123=3),3,AND(Z123=4),4,AND(Z123=5),5,AND(Z123=-1),1)</f>
        <v>3</v>
      </c>
      <c r="AC123" s="133" t="str">
        <f>INDEX(DATOS!$J$4:$N$8,Mapa!AA123:AA139,Mapa!AB123:AB139)</f>
        <v>Moderada</v>
      </c>
      <c r="AD123" s="127" t="str">
        <f>_xlfn.IFS(AC123=DATOS!$O$2,DATOS!$P$2,AC123=DATOS!$O$3,DATOS!$P$3,AC123=DATOS!$O$4,DATOS!$P$4,AC123=DATOS!$O$5,DATOS!$P$5)</f>
        <v>Asumir o reducir el riesgo</v>
      </c>
      <c r="AE123" s="127" t="s">
        <v>63</v>
      </c>
      <c r="AF123" s="127" t="s">
        <v>646</v>
      </c>
      <c r="AG123" s="127" t="s">
        <v>416</v>
      </c>
      <c r="AH123" s="130">
        <v>45665</v>
      </c>
      <c r="AI123" s="130">
        <v>46022</v>
      </c>
      <c r="AJ123" s="127" t="s">
        <v>0</v>
      </c>
      <c r="AK123" s="127" t="s">
        <v>824</v>
      </c>
      <c r="AL123" s="127" t="s">
        <v>515</v>
      </c>
      <c r="AM123" s="127" t="s">
        <v>647</v>
      </c>
      <c r="AN123" s="127" t="s">
        <v>108</v>
      </c>
      <c r="AO123" s="127" t="s">
        <v>111</v>
      </c>
      <c r="AP123" s="127" t="s">
        <v>111</v>
      </c>
    </row>
    <row r="124" spans="3:42" s="88" customFormat="1" ht="54.75" customHeight="1" x14ac:dyDescent="0.25">
      <c r="C124" s="136"/>
      <c r="D124" s="53" t="s">
        <v>422</v>
      </c>
      <c r="E124" s="127"/>
      <c r="F124" s="53" t="s">
        <v>23</v>
      </c>
      <c r="G124" s="53" t="s">
        <v>28</v>
      </c>
      <c r="H124" s="127"/>
      <c r="I124" s="53" t="s">
        <v>213</v>
      </c>
      <c r="J124" s="68" t="s">
        <v>228</v>
      </c>
      <c r="K124" s="127"/>
      <c r="L124" s="127"/>
      <c r="M124" s="127"/>
      <c r="N124" s="133"/>
      <c r="O124" s="53" t="s">
        <v>426</v>
      </c>
      <c r="P124" s="53" t="s">
        <v>271</v>
      </c>
      <c r="Q124" s="53" t="str">
        <f>_xlfn.IFS(P124=DATOS!$R$2,DATOS!$S$2,P124=DATOS!$R$3,DATOS!$S$3,P124=DATOS!$R$4,DATOS!$S$4,P124=DATOS!$R$5,DATOS!$S$5,P124=DATOS!$R$6,DATOS!$S$6)</f>
        <v>Fuerte</v>
      </c>
      <c r="R124" s="69">
        <f>_xlfn.IFS(Q124=DATOS!$S$2,DATOS!$T$2,Q124=DATOS!$S$4,DATOS!$T$4,Q124=DATOS!$S$5,DATOS!$T$5,Q124=DATOS!$S$6,DATOS!$T$6)</f>
        <v>100</v>
      </c>
      <c r="S124" s="132"/>
      <c r="T124" s="127"/>
      <c r="U124" s="132"/>
      <c r="V124" s="132"/>
      <c r="W124" s="132"/>
      <c r="X124" s="132"/>
      <c r="Y124" s="132"/>
      <c r="Z124" s="132"/>
      <c r="AA124" s="132"/>
      <c r="AB124" s="132"/>
      <c r="AC124" s="133"/>
      <c r="AD124" s="127"/>
      <c r="AE124" s="127"/>
      <c r="AF124" s="127"/>
      <c r="AG124" s="127"/>
      <c r="AH124" s="130"/>
      <c r="AI124" s="130"/>
      <c r="AJ124" s="127"/>
      <c r="AK124" s="127"/>
      <c r="AL124" s="127"/>
      <c r="AM124" s="127"/>
      <c r="AN124" s="127"/>
      <c r="AO124" s="127"/>
      <c r="AP124" s="127"/>
    </row>
    <row r="125" spans="3:42" s="88" customFormat="1" ht="54.75" customHeight="1" x14ac:dyDescent="0.25">
      <c r="C125" s="136"/>
      <c r="D125" s="53" t="s">
        <v>422</v>
      </c>
      <c r="E125" s="127"/>
      <c r="F125" s="53" t="s">
        <v>23</v>
      </c>
      <c r="G125" s="53" t="s">
        <v>28</v>
      </c>
      <c r="H125" s="127"/>
      <c r="I125" s="53" t="s">
        <v>214</v>
      </c>
      <c r="J125" s="68" t="s">
        <v>230</v>
      </c>
      <c r="K125" s="127"/>
      <c r="L125" s="127"/>
      <c r="M125" s="127"/>
      <c r="N125" s="133"/>
      <c r="O125" s="53" t="s">
        <v>391</v>
      </c>
      <c r="P125" s="53" t="s">
        <v>271</v>
      </c>
      <c r="Q125" s="53" t="str">
        <f>_xlfn.IFS(P125=DATOS!$R$2,DATOS!$S$2,P125=DATOS!$R$3,DATOS!$S$3,P125=DATOS!$R$4,DATOS!$S$4,P125=DATOS!$R$5,DATOS!$S$5,P125=DATOS!$R$6,DATOS!$S$6)</f>
        <v>Fuerte</v>
      </c>
      <c r="R125" s="69">
        <f>_xlfn.IFS(Q125=DATOS!$S$2,DATOS!$T$2,Q125=DATOS!$S$4,DATOS!$T$4,Q125=DATOS!$S$5,DATOS!$T$5,Q125=DATOS!$S$6,DATOS!$T$6)</f>
        <v>100</v>
      </c>
      <c r="S125" s="132"/>
      <c r="T125" s="127"/>
      <c r="U125" s="132"/>
      <c r="V125" s="132"/>
      <c r="W125" s="132"/>
      <c r="X125" s="132"/>
      <c r="Y125" s="132"/>
      <c r="Z125" s="132"/>
      <c r="AA125" s="132"/>
      <c r="AB125" s="132"/>
      <c r="AC125" s="133"/>
      <c r="AD125" s="127"/>
      <c r="AE125" s="127"/>
      <c r="AF125" s="127"/>
      <c r="AG125" s="127"/>
      <c r="AH125" s="130"/>
      <c r="AI125" s="130"/>
      <c r="AJ125" s="127"/>
      <c r="AK125" s="127"/>
      <c r="AL125" s="127"/>
      <c r="AM125" s="127"/>
      <c r="AN125" s="127"/>
      <c r="AO125" s="127"/>
      <c r="AP125" s="127"/>
    </row>
    <row r="126" spans="3:42" s="88" customFormat="1" ht="54.75" customHeight="1" x14ac:dyDescent="0.25">
      <c r="C126" s="136"/>
      <c r="D126" s="53" t="s">
        <v>422</v>
      </c>
      <c r="E126" s="127"/>
      <c r="F126" s="53" t="s">
        <v>23</v>
      </c>
      <c r="G126" s="53" t="s">
        <v>28</v>
      </c>
      <c r="H126" s="127"/>
      <c r="I126" s="53" t="s">
        <v>215</v>
      </c>
      <c r="J126" s="68" t="s">
        <v>256</v>
      </c>
      <c r="K126" s="127"/>
      <c r="L126" s="127"/>
      <c r="M126" s="127"/>
      <c r="N126" s="133"/>
      <c r="O126" s="53" t="s">
        <v>427</v>
      </c>
      <c r="P126" s="53" t="s">
        <v>271</v>
      </c>
      <c r="Q126" s="53" t="str">
        <f>_xlfn.IFS(P126=DATOS!$R$2,DATOS!$S$2,P126=DATOS!$R$3,DATOS!$S$3,P126=DATOS!$R$4,DATOS!$S$4,P126=DATOS!$R$5,DATOS!$S$5,P126=DATOS!$R$6,DATOS!$S$6)</f>
        <v>Fuerte</v>
      </c>
      <c r="R126" s="69">
        <f>_xlfn.IFS(Q126=DATOS!$S$2,DATOS!$T$2,Q126=DATOS!$S$4,DATOS!$T$4,Q126=DATOS!$S$5,DATOS!$T$5,Q126=DATOS!$S$6,DATOS!$T$6)</f>
        <v>100</v>
      </c>
      <c r="S126" s="132"/>
      <c r="T126" s="127"/>
      <c r="U126" s="132"/>
      <c r="V126" s="132"/>
      <c r="W126" s="132"/>
      <c r="X126" s="132"/>
      <c r="Y126" s="132"/>
      <c r="Z126" s="132"/>
      <c r="AA126" s="132"/>
      <c r="AB126" s="132"/>
      <c r="AC126" s="133"/>
      <c r="AD126" s="127"/>
      <c r="AE126" s="127"/>
      <c r="AF126" s="127"/>
      <c r="AG126" s="127"/>
      <c r="AH126" s="130"/>
      <c r="AI126" s="130"/>
      <c r="AJ126" s="127"/>
      <c r="AK126" s="127"/>
      <c r="AL126" s="127"/>
      <c r="AM126" s="127"/>
      <c r="AN126" s="127"/>
      <c r="AO126" s="127"/>
      <c r="AP126" s="127"/>
    </row>
    <row r="127" spans="3:42" s="88" customFormat="1" ht="54.75" customHeight="1" x14ac:dyDescent="0.25">
      <c r="C127" s="136"/>
      <c r="D127" s="53" t="s">
        <v>422</v>
      </c>
      <c r="E127" s="127"/>
      <c r="F127" s="53" t="s">
        <v>23</v>
      </c>
      <c r="G127" s="53" t="s">
        <v>28</v>
      </c>
      <c r="H127" s="127"/>
      <c r="I127" s="53" t="s">
        <v>216</v>
      </c>
      <c r="J127" s="68" t="s">
        <v>232</v>
      </c>
      <c r="K127" s="127"/>
      <c r="L127" s="127"/>
      <c r="M127" s="127"/>
      <c r="N127" s="133"/>
      <c r="O127" s="53" t="s">
        <v>392</v>
      </c>
      <c r="P127" s="53" t="s">
        <v>271</v>
      </c>
      <c r="Q127" s="53" t="str">
        <f>_xlfn.IFS(P127=DATOS!$R$2,DATOS!$S$2,P127=DATOS!$R$3,DATOS!$S$3,P127=DATOS!$R$4,DATOS!$S$4,P127=DATOS!$R$5,DATOS!$S$5,P127=DATOS!$R$6,DATOS!$S$6)</f>
        <v>Fuerte</v>
      </c>
      <c r="R127" s="69">
        <f>_xlfn.IFS(Q127=DATOS!$S$2,DATOS!$T$2,Q127=DATOS!$S$4,DATOS!$T$4,Q127=DATOS!$S$5,DATOS!$T$5,Q127=DATOS!$S$6,DATOS!$T$6)</f>
        <v>100</v>
      </c>
      <c r="S127" s="132"/>
      <c r="T127" s="127"/>
      <c r="U127" s="132"/>
      <c r="V127" s="132"/>
      <c r="W127" s="132"/>
      <c r="X127" s="132"/>
      <c r="Y127" s="132"/>
      <c r="Z127" s="132"/>
      <c r="AA127" s="132"/>
      <c r="AB127" s="132"/>
      <c r="AC127" s="133"/>
      <c r="AD127" s="127"/>
      <c r="AE127" s="127"/>
      <c r="AF127" s="127"/>
      <c r="AG127" s="127"/>
      <c r="AH127" s="130"/>
      <c r="AI127" s="130"/>
      <c r="AJ127" s="127"/>
      <c r="AK127" s="127"/>
      <c r="AL127" s="127"/>
      <c r="AM127" s="127"/>
      <c r="AN127" s="127"/>
      <c r="AO127" s="127"/>
      <c r="AP127" s="127"/>
    </row>
    <row r="128" spans="3:42" s="88" customFormat="1" ht="54.75" customHeight="1" x14ac:dyDescent="0.25">
      <c r="C128" s="136"/>
      <c r="D128" s="53" t="s">
        <v>422</v>
      </c>
      <c r="E128" s="127"/>
      <c r="F128" s="53" t="s">
        <v>23</v>
      </c>
      <c r="G128" s="53" t="s">
        <v>28</v>
      </c>
      <c r="H128" s="127"/>
      <c r="I128" s="53" t="s">
        <v>217</v>
      </c>
      <c r="J128" s="68" t="s">
        <v>243</v>
      </c>
      <c r="K128" s="127"/>
      <c r="L128" s="127"/>
      <c r="M128" s="127"/>
      <c r="N128" s="133"/>
      <c r="O128" s="53" t="s">
        <v>393</v>
      </c>
      <c r="P128" s="53" t="s">
        <v>271</v>
      </c>
      <c r="Q128" s="53" t="str">
        <f>_xlfn.IFS(P128=DATOS!$R$2,DATOS!$S$2,P128=DATOS!$R$3,DATOS!$S$3,P128=DATOS!$R$4,DATOS!$S$4,P128=DATOS!$R$5,DATOS!$S$5,P128=DATOS!$R$6,DATOS!$S$6)</f>
        <v>Fuerte</v>
      </c>
      <c r="R128" s="69">
        <f>_xlfn.IFS(Q128=DATOS!$S$2,DATOS!$T$2,Q128=DATOS!$S$4,DATOS!$T$4,Q128=DATOS!$S$5,DATOS!$T$5,Q128=DATOS!$S$6,DATOS!$T$6)</f>
        <v>100</v>
      </c>
      <c r="S128" s="132"/>
      <c r="T128" s="127"/>
      <c r="U128" s="132"/>
      <c r="V128" s="132"/>
      <c r="W128" s="132"/>
      <c r="X128" s="132"/>
      <c r="Y128" s="132"/>
      <c r="Z128" s="132"/>
      <c r="AA128" s="132"/>
      <c r="AB128" s="132"/>
      <c r="AC128" s="133"/>
      <c r="AD128" s="127"/>
      <c r="AE128" s="127"/>
      <c r="AF128" s="127"/>
      <c r="AG128" s="127"/>
      <c r="AH128" s="130"/>
      <c r="AI128" s="130"/>
      <c r="AJ128" s="127"/>
      <c r="AK128" s="127"/>
      <c r="AL128" s="127"/>
      <c r="AM128" s="127"/>
      <c r="AN128" s="127"/>
      <c r="AO128" s="127"/>
      <c r="AP128" s="127"/>
    </row>
    <row r="129" spans="3:42" s="88" customFormat="1" ht="54.75" customHeight="1" x14ac:dyDescent="0.25">
      <c r="C129" s="136"/>
      <c r="D129" s="53" t="s">
        <v>422</v>
      </c>
      <c r="E129" s="127"/>
      <c r="F129" s="53" t="s">
        <v>23</v>
      </c>
      <c r="G129" s="53" t="s">
        <v>28</v>
      </c>
      <c r="H129" s="127"/>
      <c r="I129" s="53" t="s">
        <v>264</v>
      </c>
      <c r="J129" s="68" t="s">
        <v>234</v>
      </c>
      <c r="K129" s="127"/>
      <c r="L129" s="127"/>
      <c r="M129" s="127"/>
      <c r="N129" s="133"/>
      <c r="O129" s="53" t="s">
        <v>391</v>
      </c>
      <c r="P129" s="53" t="s">
        <v>271</v>
      </c>
      <c r="Q129" s="53" t="str">
        <f>_xlfn.IFS(P129=DATOS!$R$2,DATOS!$S$2,P129=DATOS!$R$3,DATOS!$S$3,P129=DATOS!$R$4,DATOS!$S$4,P129=DATOS!$R$5,DATOS!$S$5,P129=DATOS!$R$6,DATOS!$S$6)</f>
        <v>Fuerte</v>
      </c>
      <c r="R129" s="69">
        <f>_xlfn.IFS(Q129=DATOS!$S$2,DATOS!$T$2,Q129=DATOS!$S$4,DATOS!$T$4,Q129=DATOS!$S$5,DATOS!$T$5,Q129=DATOS!$S$6,DATOS!$T$6)</f>
        <v>100</v>
      </c>
      <c r="S129" s="132"/>
      <c r="T129" s="127"/>
      <c r="U129" s="132"/>
      <c r="V129" s="132"/>
      <c r="W129" s="132"/>
      <c r="X129" s="132"/>
      <c r="Y129" s="132"/>
      <c r="Z129" s="132"/>
      <c r="AA129" s="132"/>
      <c r="AB129" s="132"/>
      <c r="AC129" s="133"/>
      <c r="AD129" s="127"/>
      <c r="AE129" s="127"/>
      <c r="AF129" s="127"/>
      <c r="AG129" s="127"/>
      <c r="AH129" s="130"/>
      <c r="AI129" s="130"/>
      <c r="AJ129" s="127"/>
      <c r="AK129" s="127"/>
      <c r="AL129" s="127"/>
      <c r="AM129" s="127"/>
      <c r="AN129" s="127"/>
      <c r="AO129" s="127"/>
      <c r="AP129" s="127"/>
    </row>
    <row r="130" spans="3:42" s="88" customFormat="1" ht="54.75" customHeight="1" x14ac:dyDescent="0.25">
      <c r="C130" s="136"/>
      <c r="D130" s="53" t="s">
        <v>422</v>
      </c>
      <c r="E130" s="127"/>
      <c r="F130" s="53" t="s">
        <v>23</v>
      </c>
      <c r="G130" s="53" t="s">
        <v>28</v>
      </c>
      <c r="H130" s="127"/>
      <c r="I130" s="53" t="s">
        <v>220</v>
      </c>
      <c r="J130" s="68" t="s">
        <v>236</v>
      </c>
      <c r="K130" s="127"/>
      <c r="L130" s="127"/>
      <c r="M130" s="127"/>
      <c r="N130" s="133"/>
      <c r="O130" s="53" t="s">
        <v>394</v>
      </c>
      <c r="P130" s="53" t="s">
        <v>271</v>
      </c>
      <c r="Q130" s="53" t="str">
        <f>_xlfn.IFS(P130=DATOS!$R$2,DATOS!$S$2,P130=DATOS!$R$3,DATOS!$S$3,P130=DATOS!$R$4,DATOS!$S$4,P130=DATOS!$R$5,DATOS!$S$5,P130=DATOS!$R$6,DATOS!$S$6)</f>
        <v>Fuerte</v>
      </c>
      <c r="R130" s="69">
        <f>_xlfn.IFS(Q130=DATOS!$S$2,DATOS!$T$2,Q130=DATOS!$S$4,DATOS!$T$4,Q130=DATOS!$S$5,DATOS!$T$5,Q130=DATOS!$S$6,DATOS!$T$6)</f>
        <v>100</v>
      </c>
      <c r="S130" s="132"/>
      <c r="T130" s="127"/>
      <c r="U130" s="132"/>
      <c r="V130" s="132"/>
      <c r="W130" s="132"/>
      <c r="X130" s="132"/>
      <c r="Y130" s="132"/>
      <c r="Z130" s="132"/>
      <c r="AA130" s="132"/>
      <c r="AB130" s="132"/>
      <c r="AC130" s="133"/>
      <c r="AD130" s="127"/>
      <c r="AE130" s="127"/>
      <c r="AF130" s="127"/>
      <c r="AG130" s="127"/>
      <c r="AH130" s="130"/>
      <c r="AI130" s="130"/>
      <c r="AJ130" s="127"/>
      <c r="AK130" s="127"/>
      <c r="AL130" s="127"/>
      <c r="AM130" s="127"/>
      <c r="AN130" s="127"/>
      <c r="AO130" s="127"/>
      <c r="AP130" s="127"/>
    </row>
    <row r="131" spans="3:42" s="88" customFormat="1" ht="54.75" customHeight="1" x14ac:dyDescent="0.25">
      <c r="C131" s="136"/>
      <c r="D131" s="53" t="s">
        <v>422</v>
      </c>
      <c r="E131" s="127"/>
      <c r="F131" s="53" t="s">
        <v>23</v>
      </c>
      <c r="G131" s="53" t="s">
        <v>28</v>
      </c>
      <c r="H131" s="127"/>
      <c r="I131" s="53" t="s">
        <v>224</v>
      </c>
      <c r="J131" s="68" t="s">
        <v>237</v>
      </c>
      <c r="K131" s="127"/>
      <c r="L131" s="127"/>
      <c r="M131" s="127"/>
      <c r="N131" s="133"/>
      <c r="O131" s="53" t="s">
        <v>428</v>
      </c>
      <c r="P131" s="53" t="s">
        <v>271</v>
      </c>
      <c r="Q131" s="53" t="str">
        <f>_xlfn.IFS(P131=DATOS!$R$2,DATOS!$S$2,P131=DATOS!$R$3,DATOS!$S$3,P131=DATOS!$R$4,DATOS!$S$4,P131=DATOS!$R$5,DATOS!$S$5,P131=DATOS!$R$6,DATOS!$S$6)</f>
        <v>Fuerte</v>
      </c>
      <c r="R131" s="69">
        <f>_xlfn.IFS(Q131=DATOS!$S$2,DATOS!$T$2,Q131=DATOS!$S$4,DATOS!$T$4,Q131=DATOS!$S$5,DATOS!$T$5,Q131=DATOS!$S$6,DATOS!$T$6)</f>
        <v>100</v>
      </c>
      <c r="S131" s="132"/>
      <c r="T131" s="127"/>
      <c r="U131" s="132"/>
      <c r="V131" s="132"/>
      <c r="W131" s="132"/>
      <c r="X131" s="132"/>
      <c r="Y131" s="132"/>
      <c r="Z131" s="132"/>
      <c r="AA131" s="132"/>
      <c r="AB131" s="132"/>
      <c r="AC131" s="133"/>
      <c r="AD131" s="127"/>
      <c r="AE131" s="127"/>
      <c r="AF131" s="127"/>
      <c r="AG131" s="127"/>
      <c r="AH131" s="130"/>
      <c r="AI131" s="130"/>
      <c r="AJ131" s="127"/>
      <c r="AK131" s="127"/>
      <c r="AL131" s="127"/>
      <c r="AM131" s="127"/>
      <c r="AN131" s="127"/>
      <c r="AO131" s="127"/>
      <c r="AP131" s="127"/>
    </row>
    <row r="132" spans="3:42" s="88" customFormat="1" ht="54.75" customHeight="1" x14ac:dyDescent="0.25">
      <c r="C132" s="136"/>
      <c r="D132" s="53" t="s">
        <v>422</v>
      </c>
      <c r="E132" s="127"/>
      <c r="F132" s="53" t="s">
        <v>23</v>
      </c>
      <c r="G132" s="53" t="s">
        <v>28</v>
      </c>
      <c r="H132" s="127"/>
      <c r="I132" s="53" t="s">
        <v>221</v>
      </c>
      <c r="J132" s="68" t="s">
        <v>242</v>
      </c>
      <c r="K132" s="127"/>
      <c r="L132" s="127"/>
      <c r="M132" s="127"/>
      <c r="N132" s="133"/>
      <c r="O132" s="53" t="s">
        <v>428</v>
      </c>
      <c r="P132" s="53" t="s">
        <v>271</v>
      </c>
      <c r="Q132" s="53" t="str">
        <f>_xlfn.IFS(P132=DATOS!$R$2,DATOS!$S$2,P132=DATOS!$R$3,DATOS!$S$3,P132=DATOS!$R$4,DATOS!$S$4,P132=DATOS!$R$5,DATOS!$S$5,P132=DATOS!$R$6,DATOS!$S$6)</f>
        <v>Fuerte</v>
      </c>
      <c r="R132" s="69">
        <f>_xlfn.IFS(Q132=DATOS!$S$2,DATOS!$T$2,Q132=DATOS!$S$4,DATOS!$T$4,Q132=DATOS!$S$5,DATOS!$T$5,Q132=DATOS!$S$6,DATOS!$T$6)</f>
        <v>100</v>
      </c>
      <c r="S132" s="132"/>
      <c r="T132" s="127"/>
      <c r="U132" s="132"/>
      <c r="V132" s="132"/>
      <c r="W132" s="132"/>
      <c r="X132" s="132"/>
      <c r="Y132" s="132"/>
      <c r="Z132" s="132"/>
      <c r="AA132" s="132"/>
      <c r="AB132" s="132"/>
      <c r="AC132" s="133"/>
      <c r="AD132" s="127"/>
      <c r="AE132" s="127"/>
      <c r="AF132" s="127"/>
      <c r="AG132" s="127"/>
      <c r="AH132" s="130"/>
      <c r="AI132" s="130"/>
      <c r="AJ132" s="127"/>
      <c r="AK132" s="127"/>
      <c r="AL132" s="127"/>
      <c r="AM132" s="127"/>
      <c r="AN132" s="127"/>
      <c r="AO132" s="127"/>
      <c r="AP132" s="127"/>
    </row>
    <row r="133" spans="3:42" s="88" customFormat="1" ht="54.75" customHeight="1" x14ac:dyDescent="0.25">
      <c r="C133" s="136"/>
      <c r="D133" s="53" t="s">
        <v>422</v>
      </c>
      <c r="E133" s="127"/>
      <c r="F133" s="53" t="s">
        <v>23</v>
      </c>
      <c r="G133" s="53" t="s">
        <v>28</v>
      </c>
      <c r="H133" s="127"/>
      <c r="I133" s="53" t="s">
        <v>222</v>
      </c>
      <c r="J133" s="68" t="s">
        <v>251</v>
      </c>
      <c r="K133" s="127"/>
      <c r="L133" s="127"/>
      <c r="M133" s="127"/>
      <c r="N133" s="133"/>
      <c r="O133" s="53" t="s">
        <v>426</v>
      </c>
      <c r="P133" s="53" t="s">
        <v>271</v>
      </c>
      <c r="Q133" s="53" t="str">
        <f>_xlfn.IFS(P133=DATOS!$R$2,DATOS!$S$2,P133=DATOS!$R$3,DATOS!$S$3,P133=DATOS!$R$4,DATOS!$S$4,P133=DATOS!$R$5,DATOS!$S$5,P133=DATOS!$R$6,DATOS!$S$6)</f>
        <v>Fuerte</v>
      </c>
      <c r="R133" s="69">
        <f>_xlfn.IFS(Q133=DATOS!$S$2,DATOS!$T$2,Q133=DATOS!$S$4,DATOS!$T$4,Q133=DATOS!$S$5,DATOS!$T$5,Q133=DATOS!$S$6,DATOS!$T$6)</f>
        <v>100</v>
      </c>
      <c r="S133" s="132"/>
      <c r="T133" s="127"/>
      <c r="U133" s="132"/>
      <c r="V133" s="132"/>
      <c r="W133" s="132"/>
      <c r="X133" s="132"/>
      <c r="Y133" s="132"/>
      <c r="Z133" s="132"/>
      <c r="AA133" s="132"/>
      <c r="AB133" s="132"/>
      <c r="AC133" s="133"/>
      <c r="AD133" s="127"/>
      <c r="AE133" s="127"/>
      <c r="AF133" s="127"/>
      <c r="AG133" s="127"/>
      <c r="AH133" s="130"/>
      <c r="AI133" s="130"/>
      <c r="AJ133" s="127"/>
      <c r="AK133" s="127"/>
      <c r="AL133" s="127"/>
      <c r="AM133" s="127"/>
      <c r="AN133" s="127"/>
      <c r="AO133" s="127"/>
      <c r="AP133" s="127"/>
    </row>
    <row r="134" spans="3:42" s="88" customFormat="1" ht="54.75" customHeight="1" x14ac:dyDescent="0.25">
      <c r="C134" s="136"/>
      <c r="D134" s="53" t="s">
        <v>422</v>
      </c>
      <c r="E134" s="127"/>
      <c r="F134" s="53" t="s">
        <v>23</v>
      </c>
      <c r="G134" s="53" t="s">
        <v>28</v>
      </c>
      <c r="H134" s="127"/>
      <c r="I134" s="53" t="s">
        <v>223</v>
      </c>
      <c r="J134" s="68" t="s">
        <v>254</v>
      </c>
      <c r="K134" s="127"/>
      <c r="L134" s="127"/>
      <c r="M134" s="127"/>
      <c r="N134" s="133"/>
      <c r="O134" s="53" t="s">
        <v>429</v>
      </c>
      <c r="P134" s="53" t="s">
        <v>271</v>
      </c>
      <c r="Q134" s="53" t="str">
        <f>_xlfn.IFS(P134=DATOS!$R$2,DATOS!$S$2,P134=DATOS!$R$3,DATOS!$S$3,P134=DATOS!$R$4,DATOS!$S$4,P134=DATOS!$R$5,DATOS!$S$5,P134=DATOS!$R$6,DATOS!$S$6)</f>
        <v>Fuerte</v>
      </c>
      <c r="R134" s="69">
        <f>_xlfn.IFS(Q134=DATOS!$S$2,DATOS!$T$2,Q134=DATOS!$S$4,DATOS!$T$4,Q134=DATOS!$S$5,DATOS!$T$5,Q134=DATOS!$S$6,DATOS!$T$6)</f>
        <v>100</v>
      </c>
      <c r="S134" s="132"/>
      <c r="T134" s="127"/>
      <c r="U134" s="132"/>
      <c r="V134" s="132"/>
      <c r="W134" s="132"/>
      <c r="X134" s="132"/>
      <c r="Y134" s="132"/>
      <c r="Z134" s="132"/>
      <c r="AA134" s="132"/>
      <c r="AB134" s="132"/>
      <c r="AC134" s="133"/>
      <c r="AD134" s="127"/>
      <c r="AE134" s="127"/>
      <c r="AF134" s="127"/>
      <c r="AG134" s="127"/>
      <c r="AH134" s="130"/>
      <c r="AI134" s="130"/>
      <c r="AJ134" s="127"/>
      <c r="AK134" s="127"/>
      <c r="AL134" s="127"/>
      <c r="AM134" s="127"/>
      <c r="AN134" s="127"/>
      <c r="AO134" s="127"/>
      <c r="AP134" s="127"/>
    </row>
    <row r="135" spans="3:42" s="88" customFormat="1" ht="54.75" customHeight="1" x14ac:dyDescent="0.25">
      <c r="C135" s="136"/>
      <c r="D135" s="53" t="s">
        <v>422</v>
      </c>
      <c r="E135" s="127"/>
      <c r="F135" s="53" t="s">
        <v>23</v>
      </c>
      <c r="G135" s="53" t="s">
        <v>28</v>
      </c>
      <c r="H135" s="127"/>
      <c r="I135" s="53" t="s">
        <v>207</v>
      </c>
      <c r="J135" s="68" t="s">
        <v>248</v>
      </c>
      <c r="K135" s="127"/>
      <c r="L135" s="127"/>
      <c r="M135" s="127"/>
      <c r="N135" s="133"/>
      <c r="O135" s="53" t="s">
        <v>395</v>
      </c>
      <c r="P135" s="53"/>
      <c r="Q135" s="53" t="str">
        <f>_xlfn.IFS(P135=DATOS!$R$2,DATOS!$S$2,P135=DATOS!$R$3,DATOS!$S$3,P135=DATOS!$R$4,DATOS!$S$4,P135=DATOS!$R$5,DATOS!$S$5,P135=DATOS!$R$6,DATOS!$S$6)</f>
        <v>Vacía</v>
      </c>
      <c r="R135" s="69" t="str">
        <f>_xlfn.IFS(Q135=DATOS!$S$2,DATOS!$T$2,Q135=DATOS!$S$4,DATOS!$T$4,Q135=DATOS!$S$5,DATOS!$T$5,Q135=DATOS!$S$6,DATOS!$T$6)</f>
        <v>Vacía</v>
      </c>
      <c r="S135" s="132"/>
      <c r="T135" s="127"/>
      <c r="U135" s="132"/>
      <c r="V135" s="132"/>
      <c r="W135" s="132"/>
      <c r="X135" s="132"/>
      <c r="Y135" s="132"/>
      <c r="Z135" s="132"/>
      <c r="AA135" s="132"/>
      <c r="AB135" s="132"/>
      <c r="AC135" s="133"/>
      <c r="AD135" s="127"/>
      <c r="AE135" s="127"/>
      <c r="AF135" s="127"/>
      <c r="AG135" s="127"/>
      <c r="AH135" s="130"/>
      <c r="AI135" s="130"/>
      <c r="AJ135" s="127"/>
      <c r="AK135" s="127"/>
      <c r="AL135" s="127"/>
      <c r="AM135" s="127"/>
      <c r="AN135" s="127"/>
      <c r="AO135" s="127"/>
      <c r="AP135" s="127"/>
    </row>
    <row r="136" spans="3:42" s="88" customFormat="1" ht="54.75" customHeight="1" x14ac:dyDescent="0.25">
      <c r="C136" s="136"/>
      <c r="D136" s="53" t="s">
        <v>422</v>
      </c>
      <c r="E136" s="127"/>
      <c r="F136" s="53" t="s">
        <v>23</v>
      </c>
      <c r="G136" s="53" t="s">
        <v>28</v>
      </c>
      <c r="H136" s="127"/>
      <c r="I136" s="53" t="s">
        <v>208</v>
      </c>
      <c r="J136" s="68" t="s">
        <v>248</v>
      </c>
      <c r="K136" s="127"/>
      <c r="L136" s="127"/>
      <c r="M136" s="127"/>
      <c r="N136" s="133"/>
      <c r="O136" s="53" t="s">
        <v>395</v>
      </c>
      <c r="P136" s="53"/>
      <c r="Q136" s="53" t="str">
        <f>_xlfn.IFS(P136=DATOS!$R$2,DATOS!$S$2,P136=DATOS!$R$3,DATOS!$S$3,P136=DATOS!$R$4,DATOS!$S$4,P136=DATOS!$R$5,DATOS!$S$5,P136=DATOS!$R$6,DATOS!$S$6)</f>
        <v>Vacía</v>
      </c>
      <c r="R136" s="69" t="str">
        <f>_xlfn.IFS(Q136=DATOS!$S$2,DATOS!$T$2,Q136=DATOS!$S$4,DATOS!$T$4,Q136=DATOS!$S$5,DATOS!$T$5,Q136=DATOS!$S$6,DATOS!$T$6)</f>
        <v>Vacía</v>
      </c>
      <c r="S136" s="132"/>
      <c r="T136" s="127"/>
      <c r="U136" s="132"/>
      <c r="V136" s="132"/>
      <c r="W136" s="132"/>
      <c r="X136" s="132"/>
      <c r="Y136" s="132"/>
      <c r="Z136" s="132"/>
      <c r="AA136" s="132"/>
      <c r="AB136" s="132"/>
      <c r="AC136" s="133"/>
      <c r="AD136" s="127"/>
      <c r="AE136" s="127"/>
      <c r="AF136" s="127"/>
      <c r="AG136" s="127"/>
      <c r="AH136" s="130"/>
      <c r="AI136" s="130"/>
      <c r="AJ136" s="127"/>
      <c r="AK136" s="127"/>
      <c r="AL136" s="127"/>
      <c r="AM136" s="127"/>
      <c r="AN136" s="127"/>
      <c r="AO136" s="127"/>
      <c r="AP136" s="127"/>
    </row>
    <row r="137" spans="3:42" s="88" customFormat="1" ht="54.75" customHeight="1" x14ac:dyDescent="0.25">
      <c r="C137" s="136"/>
      <c r="D137" s="53" t="s">
        <v>422</v>
      </c>
      <c r="E137" s="127"/>
      <c r="F137" s="53" t="s">
        <v>23</v>
      </c>
      <c r="G137" s="53" t="s">
        <v>28</v>
      </c>
      <c r="H137" s="127"/>
      <c r="I137" s="53" t="s">
        <v>266</v>
      </c>
      <c r="J137" s="68" t="s">
        <v>258</v>
      </c>
      <c r="K137" s="127"/>
      <c r="L137" s="127"/>
      <c r="M137" s="127"/>
      <c r="N137" s="133"/>
      <c r="O137" s="53" t="s">
        <v>389</v>
      </c>
      <c r="P137" s="53"/>
      <c r="Q137" s="53" t="str">
        <f>_xlfn.IFS(P137=DATOS!$R$2,DATOS!$S$2,P137=DATOS!$R$3,DATOS!$S$3,P137=DATOS!$R$4,DATOS!$S$4,P137=DATOS!$R$5,DATOS!$S$5,P137=DATOS!$R$6,DATOS!$S$6)</f>
        <v>Vacía</v>
      </c>
      <c r="R137" s="69" t="str">
        <f>_xlfn.IFS(Q137=DATOS!$S$2,DATOS!$T$2,Q137=DATOS!$S$4,DATOS!$T$4,Q137=DATOS!$S$5,DATOS!$T$5,Q137=DATOS!$S$6,DATOS!$T$6)</f>
        <v>Vacía</v>
      </c>
      <c r="S137" s="132"/>
      <c r="T137" s="127"/>
      <c r="U137" s="132"/>
      <c r="V137" s="132"/>
      <c r="W137" s="132"/>
      <c r="X137" s="132"/>
      <c r="Y137" s="132"/>
      <c r="Z137" s="132"/>
      <c r="AA137" s="132"/>
      <c r="AB137" s="132"/>
      <c r="AC137" s="133"/>
      <c r="AD137" s="127"/>
      <c r="AE137" s="127"/>
      <c r="AF137" s="127"/>
      <c r="AG137" s="127"/>
      <c r="AH137" s="130"/>
      <c r="AI137" s="130"/>
      <c r="AJ137" s="127"/>
      <c r="AK137" s="127"/>
      <c r="AL137" s="127"/>
      <c r="AM137" s="127"/>
      <c r="AN137" s="127"/>
      <c r="AO137" s="127"/>
      <c r="AP137" s="127"/>
    </row>
    <row r="138" spans="3:42" s="88" customFormat="1" ht="54.75" customHeight="1" x14ac:dyDescent="0.25">
      <c r="C138" s="136"/>
      <c r="D138" s="53" t="s">
        <v>422</v>
      </c>
      <c r="E138" s="127"/>
      <c r="F138" s="53" t="s">
        <v>23</v>
      </c>
      <c r="G138" s="53" t="s">
        <v>28</v>
      </c>
      <c r="H138" s="127"/>
      <c r="I138" s="53" t="s">
        <v>205</v>
      </c>
      <c r="J138" s="68" t="s">
        <v>230</v>
      </c>
      <c r="K138" s="127"/>
      <c r="L138" s="127"/>
      <c r="M138" s="127"/>
      <c r="N138" s="133"/>
      <c r="O138" s="53" t="s">
        <v>395</v>
      </c>
      <c r="P138" s="53"/>
      <c r="Q138" s="53" t="str">
        <f>_xlfn.IFS(P138=DATOS!$R$2,DATOS!$S$2,P138=DATOS!$R$3,DATOS!$S$3,P138=DATOS!$R$4,DATOS!$S$4,P138=DATOS!$R$5,DATOS!$S$5,P138=DATOS!$R$6,DATOS!$S$6)</f>
        <v>Vacía</v>
      </c>
      <c r="R138" s="69" t="str">
        <f>_xlfn.IFS(Q138=DATOS!$S$2,DATOS!$T$2,Q138=DATOS!$S$4,DATOS!$T$4,Q138=DATOS!$S$5,DATOS!$T$5,Q138=DATOS!$S$6,DATOS!$T$6)</f>
        <v>Vacía</v>
      </c>
      <c r="S138" s="132"/>
      <c r="T138" s="127"/>
      <c r="U138" s="132"/>
      <c r="V138" s="132"/>
      <c r="W138" s="132"/>
      <c r="X138" s="132"/>
      <c r="Y138" s="132"/>
      <c r="Z138" s="132"/>
      <c r="AA138" s="132"/>
      <c r="AB138" s="132"/>
      <c r="AC138" s="133"/>
      <c r="AD138" s="127"/>
      <c r="AE138" s="127"/>
      <c r="AF138" s="127"/>
      <c r="AG138" s="127"/>
      <c r="AH138" s="130"/>
      <c r="AI138" s="130"/>
      <c r="AJ138" s="127"/>
      <c r="AK138" s="127"/>
      <c r="AL138" s="127"/>
      <c r="AM138" s="127"/>
      <c r="AN138" s="127"/>
      <c r="AO138" s="127"/>
      <c r="AP138" s="127"/>
    </row>
    <row r="139" spans="3:42" s="88" customFormat="1" ht="54.75" customHeight="1" x14ac:dyDescent="0.25">
      <c r="C139" s="136"/>
      <c r="D139" s="53" t="s">
        <v>422</v>
      </c>
      <c r="E139" s="127"/>
      <c r="F139" s="53" t="s">
        <v>23</v>
      </c>
      <c r="G139" s="53" t="s">
        <v>28</v>
      </c>
      <c r="H139" s="127"/>
      <c r="I139" s="53" t="s">
        <v>225</v>
      </c>
      <c r="J139" s="68" t="s">
        <v>265</v>
      </c>
      <c r="K139" s="127"/>
      <c r="L139" s="127"/>
      <c r="M139" s="127"/>
      <c r="N139" s="133"/>
      <c r="O139" s="53" t="s">
        <v>426</v>
      </c>
      <c r="P139" s="53"/>
      <c r="Q139" s="53" t="str">
        <f>_xlfn.IFS(P139=DATOS!$R$2,DATOS!$S$2,P139=DATOS!$R$3,DATOS!$S$3,P139=DATOS!$R$4,DATOS!$S$4,P139=DATOS!$R$5,DATOS!$S$5,P139=DATOS!$R$6,DATOS!$S$6)</f>
        <v>Vacía</v>
      </c>
      <c r="R139" s="69" t="str">
        <f>_xlfn.IFS(Q139=DATOS!$S$2,DATOS!$T$2,Q139=DATOS!$S$4,DATOS!$T$4,Q139=DATOS!$S$5,DATOS!$T$5,Q139=DATOS!$S$6,DATOS!$T$6)</f>
        <v>Vacía</v>
      </c>
      <c r="S139" s="132"/>
      <c r="T139" s="127"/>
      <c r="U139" s="132"/>
      <c r="V139" s="132"/>
      <c r="W139" s="132"/>
      <c r="X139" s="132"/>
      <c r="Y139" s="132"/>
      <c r="Z139" s="132"/>
      <c r="AA139" s="132"/>
      <c r="AB139" s="132"/>
      <c r="AC139" s="133"/>
      <c r="AD139" s="127"/>
      <c r="AE139" s="127"/>
      <c r="AF139" s="127"/>
      <c r="AG139" s="127"/>
      <c r="AH139" s="130"/>
      <c r="AI139" s="130"/>
      <c r="AJ139" s="127"/>
      <c r="AK139" s="127"/>
      <c r="AL139" s="127"/>
      <c r="AM139" s="127"/>
      <c r="AN139" s="127"/>
      <c r="AO139" s="127"/>
      <c r="AP139" s="127"/>
    </row>
    <row r="140" spans="3:42" s="88" customFormat="1" ht="54.75" customHeight="1" x14ac:dyDescent="0.25">
      <c r="C140" s="136">
        <v>39</v>
      </c>
      <c r="D140" s="53" t="s">
        <v>422</v>
      </c>
      <c r="E140" s="127" t="s">
        <v>825</v>
      </c>
      <c r="F140" s="53" t="s">
        <v>23</v>
      </c>
      <c r="G140" s="53" t="s">
        <v>28</v>
      </c>
      <c r="H140" s="127"/>
      <c r="I140" s="53" t="s">
        <v>207</v>
      </c>
      <c r="J140" s="68" t="s">
        <v>248</v>
      </c>
      <c r="K140" s="127" t="s">
        <v>267</v>
      </c>
      <c r="L140" s="127">
        <v>2</v>
      </c>
      <c r="M140" s="127">
        <v>4</v>
      </c>
      <c r="N140" s="133" t="str">
        <f>INDEX(DATOS!$J$4:$N$8,Mapa!L140:L153,Mapa!M140:M153)</f>
        <v>Alta</v>
      </c>
      <c r="O140" s="53" t="s">
        <v>395</v>
      </c>
      <c r="P140" s="53" t="s">
        <v>271</v>
      </c>
      <c r="Q140" s="53" t="str">
        <f>_xlfn.IFS(P140=DATOS!$R$2,DATOS!$S$2,P140=DATOS!$R$3,DATOS!$S$3,P140=DATOS!$R$4,DATOS!$S$4,P140=DATOS!$R$5,DATOS!$S$5,P140=DATOS!$R$6,DATOS!$S$6)</f>
        <v>Fuerte</v>
      </c>
      <c r="R140" s="69">
        <f>_xlfn.IFS(Q140=DATOS!$S$2,DATOS!$T$2,Q140=DATOS!$S$4,DATOS!$T$4,Q140=DATOS!$S$5,DATOS!$T$5,Q140=DATOS!$S$6,DATOS!$T$6)</f>
        <v>100</v>
      </c>
      <c r="S140" s="132">
        <f>AVERAGE(R140:R153)</f>
        <v>100</v>
      </c>
      <c r="T140" s="127" t="str">
        <f>IF(S140&gt;=100,"Fuerte",IF(OR(S140=99,S140&gt;=50),"Moderado","Débil"))</f>
        <v>Fuerte</v>
      </c>
      <c r="U140" s="132" t="s">
        <v>90</v>
      </c>
      <c r="V140" s="132" t="s">
        <v>91</v>
      </c>
      <c r="W140" s="132">
        <f>_xlfn.IFS(AND(T140=DATOS!$S$5,U140=DATOS!$X$2),2,AND(T140=DATOS!$S$5,U140=DATOS!$U$4),0,AND(T140=DATOS!$S$5,U140=DATOS!$U$3),0,AND(T140=DATOS!$S$4,U140=DATOS!$U$2,1),1,AND(T140=DATOS!$S$4,U140=DATOS!$U$4),0,AND(T140=DATOS!$S$4,U140=DATOS!$U$3),0,AND(T140=DATOS!$S$2,U140=DATOS!$U$4),0)</f>
        <v>2</v>
      </c>
      <c r="X140" s="132">
        <f>_xlfn.IFS(AND(T140=DATOS!$S$5,V140=DATOS!$U$2),2,AND(T140=DATOS!$S$5,V140=DATOS!$U$4),0,AND(T140=DATOS!$S$5,V140=DATOS!$U$3),1,AND(T140=DATOS!$S$4,V140=DATOS!$U$2,1),1,AND(T140=DATOS!$S$4,V140=DATOS!$U$4),0,AND(T140=DATOS!$S$4,V140=DATOS!$U$3),0,AND(T140=DATOS!$S$2,V140=DATOS!$U$4),0)</f>
        <v>1</v>
      </c>
      <c r="Y140" s="132">
        <f>L140-W140</f>
        <v>0</v>
      </c>
      <c r="Z140" s="132">
        <f>M140-X140</f>
        <v>3</v>
      </c>
      <c r="AA140" s="132">
        <f>_xlfn.IFS(AND(Y140=0),1,AND(Y140=1),1,AND(Y140=2),2,AND(Y140=3),3,AND(Y140=4),4,AND(Y140=5),5,AND(Y140=-1),1)</f>
        <v>1</v>
      </c>
      <c r="AB140" s="132">
        <f>_xlfn.IFS(AND(Z140=0),1,AND(Z140=1),1,AND(Z140=2),2,AND(Z140=3),3,AND(Z140=4),4,AND(Z140=5),5,AND(Z140=-1),1)</f>
        <v>3</v>
      </c>
      <c r="AC140" s="133" t="str">
        <f>INDEX(DATOS!$J$4:$N$8,Mapa!AA140:AA153,Mapa!AB140:AB153)</f>
        <v>Moderada</v>
      </c>
      <c r="AD140" s="127" t="str">
        <f>_xlfn.IFS(AC140=DATOS!$O$2,DATOS!$P$2,AC140=DATOS!$O$3,DATOS!$P$3,AC140=DATOS!$O$4,DATOS!$P$4,AC140=DATOS!$O$5,DATOS!$P$5)</f>
        <v>Asumir o reducir el riesgo</v>
      </c>
      <c r="AE140" s="127" t="s">
        <v>63</v>
      </c>
      <c r="AF140" s="127" t="s">
        <v>646</v>
      </c>
      <c r="AG140" s="127" t="s">
        <v>416</v>
      </c>
      <c r="AH140" s="130">
        <v>45353</v>
      </c>
      <c r="AI140" s="130">
        <v>45657</v>
      </c>
      <c r="AJ140" s="127" t="s">
        <v>84</v>
      </c>
      <c r="AK140" s="127" t="s">
        <v>399</v>
      </c>
      <c r="AL140" s="127" t="s">
        <v>383</v>
      </c>
      <c r="AM140" s="127" t="s">
        <v>648</v>
      </c>
      <c r="AN140" s="127" t="s">
        <v>108</v>
      </c>
      <c r="AO140" s="127" t="s">
        <v>111</v>
      </c>
      <c r="AP140" s="127" t="s">
        <v>111</v>
      </c>
    </row>
    <row r="141" spans="3:42" s="88" customFormat="1" ht="54.75" customHeight="1" x14ac:dyDescent="0.25">
      <c r="C141" s="136"/>
      <c r="D141" s="53" t="s">
        <v>422</v>
      </c>
      <c r="E141" s="127"/>
      <c r="F141" s="53" t="s">
        <v>23</v>
      </c>
      <c r="G141" s="53" t="s">
        <v>28</v>
      </c>
      <c r="H141" s="127"/>
      <c r="I141" s="53" t="s">
        <v>208</v>
      </c>
      <c r="J141" s="68" t="s">
        <v>248</v>
      </c>
      <c r="K141" s="127"/>
      <c r="L141" s="127"/>
      <c r="M141" s="127"/>
      <c r="N141" s="133"/>
      <c r="O141" s="53" t="s">
        <v>395</v>
      </c>
      <c r="P141" s="53" t="s">
        <v>271</v>
      </c>
      <c r="Q141" s="53" t="str">
        <f>_xlfn.IFS(P141=DATOS!$R$2,DATOS!$S$2,P141=DATOS!$R$3,DATOS!$S$3,P141=DATOS!$R$4,DATOS!$S$4,P141=DATOS!$R$5,DATOS!$S$5,P141=DATOS!$R$6,DATOS!$S$6)</f>
        <v>Fuerte</v>
      </c>
      <c r="R141" s="69">
        <f>_xlfn.IFS(Q141=DATOS!$S$2,DATOS!$T$2,Q141=DATOS!$S$4,DATOS!$T$4,Q141=DATOS!$S$5,DATOS!$T$5,Q141=DATOS!$S$6,DATOS!$T$6)</f>
        <v>100</v>
      </c>
      <c r="S141" s="132"/>
      <c r="T141" s="127"/>
      <c r="U141" s="132"/>
      <c r="V141" s="132"/>
      <c r="W141" s="127"/>
      <c r="X141" s="127"/>
      <c r="Y141" s="132"/>
      <c r="Z141" s="132"/>
      <c r="AA141" s="127"/>
      <c r="AB141" s="127"/>
      <c r="AC141" s="133"/>
      <c r="AD141" s="127"/>
      <c r="AE141" s="127"/>
      <c r="AF141" s="127"/>
      <c r="AG141" s="127"/>
      <c r="AH141" s="130"/>
      <c r="AI141" s="130"/>
      <c r="AJ141" s="127"/>
      <c r="AK141" s="127"/>
      <c r="AL141" s="127"/>
      <c r="AM141" s="127"/>
      <c r="AN141" s="127"/>
      <c r="AO141" s="127"/>
      <c r="AP141" s="127"/>
    </row>
    <row r="142" spans="3:42" s="88" customFormat="1" ht="54.75" customHeight="1" x14ac:dyDescent="0.25">
      <c r="C142" s="136"/>
      <c r="D142" s="53" t="s">
        <v>422</v>
      </c>
      <c r="E142" s="127"/>
      <c r="F142" s="53" t="s">
        <v>23</v>
      </c>
      <c r="G142" s="53" t="s">
        <v>28</v>
      </c>
      <c r="H142" s="127"/>
      <c r="I142" s="53" t="s">
        <v>205</v>
      </c>
      <c r="J142" s="68" t="s">
        <v>230</v>
      </c>
      <c r="K142" s="127"/>
      <c r="L142" s="127"/>
      <c r="M142" s="127"/>
      <c r="N142" s="133"/>
      <c r="O142" s="53" t="s">
        <v>395</v>
      </c>
      <c r="P142" s="53" t="s">
        <v>271</v>
      </c>
      <c r="Q142" s="53" t="str">
        <f>_xlfn.IFS(P142=DATOS!$R$2,DATOS!$S$2,P142=DATOS!$R$3,DATOS!$S$3,P142=DATOS!$R$4,DATOS!$S$4,P142=DATOS!$R$5,DATOS!$S$5,P142=DATOS!$R$6,DATOS!$S$6)</f>
        <v>Fuerte</v>
      </c>
      <c r="R142" s="69">
        <f>_xlfn.IFS(Q142=DATOS!$S$2,DATOS!$T$2,Q142=DATOS!$S$4,DATOS!$T$4,Q142=DATOS!$S$5,DATOS!$T$5,Q142=DATOS!$S$6,DATOS!$T$6)</f>
        <v>100</v>
      </c>
      <c r="S142" s="132"/>
      <c r="T142" s="127"/>
      <c r="U142" s="132"/>
      <c r="V142" s="132"/>
      <c r="W142" s="127"/>
      <c r="X142" s="127"/>
      <c r="Y142" s="132"/>
      <c r="Z142" s="132"/>
      <c r="AA142" s="127"/>
      <c r="AB142" s="127"/>
      <c r="AC142" s="133"/>
      <c r="AD142" s="127"/>
      <c r="AE142" s="127"/>
      <c r="AF142" s="127"/>
      <c r="AG142" s="127"/>
      <c r="AH142" s="130"/>
      <c r="AI142" s="130"/>
      <c r="AJ142" s="127"/>
      <c r="AK142" s="127"/>
      <c r="AL142" s="127"/>
      <c r="AM142" s="127"/>
      <c r="AN142" s="127"/>
      <c r="AO142" s="127"/>
      <c r="AP142" s="127"/>
    </row>
    <row r="143" spans="3:42" s="88" customFormat="1" ht="54.75" customHeight="1" x14ac:dyDescent="0.25">
      <c r="C143" s="136"/>
      <c r="D143" s="53" t="s">
        <v>422</v>
      </c>
      <c r="E143" s="127"/>
      <c r="F143" s="53" t="s">
        <v>23</v>
      </c>
      <c r="G143" s="53" t="s">
        <v>28</v>
      </c>
      <c r="H143" s="127"/>
      <c r="I143" s="53" t="s">
        <v>214</v>
      </c>
      <c r="J143" s="68" t="s">
        <v>227</v>
      </c>
      <c r="K143" s="127"/>
      <c r="L143" s="127"/>
      <c r="M143" s="127"/>
      <c r="N143" s="133"/>
      <c r="O143" s="53" t="s">
        <v>391</v>
      </c>
      <c r="P143" s="53" t="s">
        <v>271</v>
      </c>
      <c r="Q143" s="53" t="str">
        <f>_xlfn.IFS(P143=DATOS!$R$2,DATOS!$S$2,P143=DATOS!$R$3,DATOS!$S$3,P143=DATOS!$R$4,DATOS!$S$4,P143=DATOS!$R$5,DATOS!$S$5,P143=DATOS!$R$6,DATOS!$S$6)</f>
        <v>Fuerte</v>
      </c>
      <c r="R143" s="69">
        <f>_xlfn.IFS(Q143=DATOS!$S$2,DATOS!$T$2,Q143=DATOS!$S$4,DATOS!$T$4,Q143=DATOS!$S$5,DATOS!$T$5,Q143=DATOS!$S$6,DATOS!$T$6)</f>
        <v>100</v>
      </c>
      <c r="S143" s="132"/>
      <c r="T143" s="127"/>
      <c r="U143" s="132"/>
      <c r="V143" s="132"/>
      <c r="W143" s="127"/>
      <c r="X143" s="127"/>
      <c r="Y143" s="132"/>
      <c r="Z143" s="132"/>
      <c r="AA143" s="127"/>
      <c r="AB143" s="127"/>
      <c r="AC143" s="133"/>
      <c r="AD143" s="127"/>
      <c r="AE143" s="127"/>
      <c r="AF143" s="127"/>
      <c r="AG143" s="127"/>
      <c r="AH143" s="130"/>
      <c r="AI143" s="130"/>
      <c r="AJ143" s="127"/>
      <c r="AK143" s="127"/>
      <c r="AL143" s="127"/>
      <c r="AM143" s="127"/>
      <c r="AN143" s="127"/>
      <c r="AO143" s="127"/>
      <c r="AP143" s="127"/>
    </row>
    <row r="144" spans="3:42" s="88" customFormat="1" ht="54.75" customHeight="1" x14ac:dyDescent="0.25">
      <c r="C144" s="136"/>
      <c r="D144" s="53" t="s">
        <v>422</v>
      </c>
      <c r="E144" s="127"/>
      <c r="F144" s="53" t="s">
        <v>23</v>
      </c>
      <c r="G144" s="53" t="s">
        <v>28</v>
      </c>
      <c r="H144" s="127"/>
      <c r="I144" s="53" t="s">
        <v>215</v>
      </c>
      <c r="J144" s="68" t="s">
        <v>256</v>
      </c>
      <c r="K144" s="127"/>
      <c r="L144" s="127"/>
      <c r="M144" s="127"/>
      <c r="N144" s="133"/>
      <c r="O144" s="53" t="s">
        <v>427</v>
      </c>
      <c r="P144" s="53" t="s">
        <v>271</v>
      </c>
      <c r="Q144" s="53" t="str">
        <f>_xlfn.IFS(P144=DATOS!$R$2,DATOS!$S$2,P144=DATOS!$R$3,DATOS!$S$3,P144=DATOS!$R$4,DATOS!$S$4,P144=DATOS!$R$5,DATOS!$S$5,P144=DATOS!$R$6,DATOS!$S$6)</f>
        <v>Fuerte</v>
      </c>
      <c r="R144" s="69">
        <f>_xlfn.IFS(Q144=DATOS!$S$2,DATOS!$T$2,Q144=DATOS!$S$4,DATOS!$T$4,Q144=DATOS!$S$5,DATOS!$T$5,Q144=DATOS!$S$6,DATOS!$T$6)</f>
        <v>100</v>
      </c>
      <c r="S144" s="132"/>
      <c r="T144" s="127"/>
      <c r="U144" s="132"/>
      <c r="V144" s="132"/>
      <c r="W144" s="127"/>
      <c r="X144" s="127"/>
      <c r="Y144" s="132"/>
      <c r="Z144" s="132"/>
      <c r="AA144" s="127"/>
      <c r="AB144" s="127"/>
      <c r="AC144" s="133"/>
      <c r="AD144" s="127"/>
      <c r="AE144" s="127"/>
      <c r="AF144" s="127"/>
      <c r="AG144" s="127"/>
      <c r="AH144" s="130"/>
      <c r="AI144" s="130"/>
      <c r="AJ144" s="127"/>
      <c r="AK144" s="127"/>
      <c r="AL144" s="127"/>
      <c r="AM144" s="127"/>
      <c r="AN144" s="127"/>
      <c r="AO144" s="127"/>
      <c r="AP144" s="127"/>
    </row>
    <row r="145" spans="3:42" s="88" customFormat="1" ht="54.75" customHeight="1" x14ac:dyDescent="0.25">
      <c r="C145" s="136"/>
      <c r="D145" s="53" t="s">
        <v>422</v>
      </c>
      <c r="E145" s="127"/>
      <c r="F145" s="53" t="s">
        <v>23</v>
      </c>
      <c r="G145" s="53" t="s">
        <v>28</v>
      </c>
      <c r="H145" s="127"/>
      <c r="I145" s="53" t="s">
        <v>216</v>
      </c>
      <c r="J145" s="68" t="s">
        <v>232</v>
      </c>
      <c r="K145" s="127"/>
      <c r="L145" s="127"/>
      <c r="M145" s="127"/>
      <c r="N145" s="133"/>
      <c r="O145" s="53" t="s">
        <v>392</v>
      </c>
      <c r="P145" s="53" t="s">
        <v>271</v>
      </c>
      <c r="Q145" s="53" t="str">
        <f>_xlfn.IFS(P145=DATOS!$R$2,DATOS!$S$2,P145=DATOS!$R$3,DATOS!$S$3,P145=DATOS!$R$4,DATOS!$S$4,P145=DATOS!$R$5,DATOS!$S$5,P145=DATOS!$R$6,DATOS!$S$6)</f>
        <v>Fuerte</v>
      </c>
      <c r="R145" s="69">
        <f>_xlfn.IFS(Q145=DATOS!$S$2,DATOS!$T$2,Q145=DATOS!$S$4,DATOS!$T$4,Q145=DATOS!$S$5,DATOS!$T$5,Q145=DATOS!$S$6,DATOS!$T$6)</f>
        <v>100</v>
      </c>
      <c r="S145" s="132"/>
      <c r="T145" s="127"/>
      <c r="U145" s="132"/>
      <c r="V145" s="132"/>
      <c r="W145" s="127"/>
      <c r="X145" s="127"/>
      <c r="Y145" s="132"/>
      <c r="Z145" s="132"/>
      <c r="AA145" s="127"/>
      <c r="AB145" s="127"/>
      <c r="AC145" s="133"/>
      <c r="AD145" s="127"/>
      <c r="AE145" s="127"/>
      <c r="AF145" s="127"/>
      <c r="AG145" s="127"/>
      <c r="AH145" s="130"/>
      <c r="AI145" s="130"/>
      <c r="AJ145" s="127"/>
      <c r="AK145" s="127"/>
      <c r="AL145" s="127"/>
      <c r="AM145" s="127"/>
      <c r="AN145" s="127"/>
      <c r="AO145" s="127"/>
      <c r="AP145" s="127"/>
    </row>
    <row r="146" spans="3:42" s="88" customFormat="1" ht="54.75" customHeight="1" x14ac:dyDescent="0.25">
      <c r="C146" s="136"/>
      <c r="D146" s="53" t="s">
        <v>422</v>
      </c>
      <c r="E146" s="127"/>
      <c r="F146" s="53" t="s">
        <v>23</v>
      </c>
      <c r="G146" s="53" t="s">
        <v>28</v>
      </c>
      <c r="H146" s="127"/>
      <c r="I146" s="53" t="s">
        <v>217</v>
      </c>
      <c r="J146" s="68" t="s">
        <v>235</v>
      </c>
      <c r="K146" s="127"/>
      <c r="L146" s="127"/>
      <c r="M146" s="127"/>
      <c r="N146" s="133"/>
      <c r="O146" s="53" t="s">
        <v>401</v>
      </c>
      <c r="P146" s="53" t="s">
        <v>271</v>
      </c>
      <c r="Q146" s="53" t="str">
        <f>_xlfn.IFS(P146=DATOS!$R$2,DATOS!$S$2,P146=DATOS!$R$3,DATOS!$S$3,P146=DATOS!$R$4,DATOS!$S$4,P146=DATOS!$R$5,DATOS!$S$5,P146=DATOS!$R$6,DATOS!$S$6)</f>
        <v>Fuerte</v>
      </c>
      <c r="R146" s="69">
        <f>_xlfn.IFS(Q146=DATOS!$S$2,DATOS!$T$2,Q146=DATOS!$S$4,DATOS!$T$4,Q146=DATOS!$S$5,DATOS!$T$5,Q146=DATOS!$S$6,DATOS!$T$6)</f>
        <v>100</v>
      </c>
      <c r="S146" s="132"/>
      <c r="T146" s="127"/>
      <c r="U146" s="132"/>
      <c r="V146" s="132"/>
      <c r="W146" s="127"/>
      <c r="X146" s="127"/>
      <c r="Y146" s="132"/>
      <c r="Z146" s="132"/>
      <c r="AA146" s="127"/>
      <c r="AB146" s="127"/>
      <c r="AC146" s="133"/>
      <c r="AD146" s="127"/>
      <c r="AE146" s="127"/>
      <c r="AF146" s="127"/>
      <c r="AG146" s="127"/>
      <c r="AH146" s="130"/>
      <c r="AI146" s="130"/>
      <c r="AJ146" s="127"/>
      <c r="AK146" s="127"/>
      <c r="AL146" s="127"/>
      <c r="AM146" s="127"/>
      <c r="AN146" s="127"/>
      <c r="AO146" s="127"/>
      <c r="AP146" s="127"/>
    </row>
    <row r="147" spans="3:42" s="88" customFormat="1" ht="54.75" customHeight="1" x14ac:dyDescent="0.25">
      <c r="C147" s="136"/>
      <c r="D147" s="53" t="s">
        <v>422</v>
      </c>
      <c r="E147" s="127"/>
      <c r="F147" s="53" t="s">
        <v>23</v>
      </c>
      <c r="G147" s="53" t="s">
        <v>28</v>
      </c>
      <c r="H147" s="127"/>
      <c r="I147" s="53" t="s">
        <v>264</v>
      </c>
      <c r="J147" s="68" t="s">
        <v>238</v>
      </c>
      <c r="K147" s="127"/>
      <c r="L147" s="127"/>
      <c r="M147" s="127"/>
      <c r="N147" s="133"/>
      <c r="O147" s="53" t="s">
        <v>269</v>
      </c>
      <c r="P147" s="53" t="s">
        <v>271</v>
      </c>
      <c r="Q147" s="53" t="str">
        <f>_xlfn.IFS(P147=DATOS!$R$2,DATOS!$S$2,P147=DATOS!$R$3,DATOS!$S$3,P147=DATOS!$R$4,DATOS!$S$4,P147=DATOS!$R$5,DATOS!$S$5,P147=DATOS!$R$6,DATOS!$S$6)</f>
        <v>Fuerte</v>
      </c>
      <c r="R147" s="69">
        <f>_xlfn.IFS(Q147=DATOS!$S$2,DATOS!$T$2,Q147=DATOS!$S$4,DATOS!$T$4,Q147=DATOS!$S$5,DATOS!$T$5,Q147=DATOS!$S$6,DATOS!$T$6)</f>
        <v>100</v>
      </c>
      <c r="S147" s="132"/>
      <c r="T147" s="127"/>
      <c r="U147" s="132"/>
      <c r="V147" s="132"/>
      <c r="W147" s="127"/>
      <c r="X147" s="127"/>
      <c r="Y147" s="132"/>
      <c r="Z147" s="132"/>
      <c r="AA147" s="127"/>
      <c r="AB147" s="127"/>
      <c r="AC147" s="133"/>
      <c r="AD147" s="127"/>
      <c r="AE147" s="127"/>
      <c r="AF147" s="127"/>
      <c r="AG147" s="127"/>
      <c r="AH147" s="130"/>
      <c r="AI147" s="130"/>
      <c r="AJ147" s="127"/>
      <c r="AK147" s="127"/>
      <c r="AL147" s="127"/>
      <c r="AM147" s="127"/>
      <c r="AN147" s="127"/>
      <c r="AO147" s="127"/>
      <c r="AP147" s="127"/>
    </row>
    <row r="148" spans="3:42" s="88" customFormat="1" ht="54.75" customHeight="1" x14ac:dyDescent="0.25">
      <c r="C148" s="136"/>
      <c r="D148" s="53" t="s">
        <v>422</v>
      </c>
      <c r="E148" s="127"/>
      <c r="F148" s="53" t="s">
        <v>23</v>
      </c>
      <c r="G148" s="53" t="s">
        <v>28</v>
      </c>
      <c r="H148" s="127"/>
      <c r="I148" s="53" t="s">
        <v>218</v>
      </c>
      <c r="J148" s="68" t="s">
        <v>242</v>
      </c>
      <c r="K148" s="127"/>
      <c r="L148" s="127"/>
      <c r="M148" s="127"/>
      <c r="N148" s="133"/>
      <c r="O148" s="53" t="s">
        <v>430</v>
      </c>
      <c r="P148" s="53" t="s">
        <v>271</v>
      </c>
      <c r="Q148" s="53" t="str">
        <f>_xlfn.IFS(P148=DATOS!$R$2,DATOS!$S$2,P148=DATOS!$R$3,DATOS!$S$3,P148=DATOS!$R$4,DATOS!$S$4,P148=DATOS!$R$5,DATOS!$S$5,P148=DATOS!$R$6,DATOS!$S$6)</f>
        <v>Fuerte</v>
      </c>
      <c r="R148" s="69">
        <f>_xlfn.IFS(Q148=DATOS!$S$2,DATOS!$T$2,Q148=DATOS!$S$4,DATOS!$T$4,Q148=DATOS!$S$5,DATOS!$T$5,Q148=DATOS!$S$6,DATOS!$T$6)</f>
        <v>100</v>
      </c>
      <c r="S148" s="132"/>
      <c r="T148" s="127"/>
      <c r="U148" s="132"/>
      <c r="V148" s="132"/>
      <c r="W148" s="127"/>
      <c r="X148" s="127"/>
      <c r="Y148" s="132"/>
      <c r="Z148" s="132"/>
      <c r="AA148" s="127"/>
      <c r="AB148" s="127"/>
      <c r="AC148" s="133"/>
      <c r="AD148" s="127"/>
      <c r="AE148" s="127"/>
      <c r="AF148" s="127"/>
      <c r="AG148" s="127"/>
      <c r="AH148" s="130"/>
      <c r="AI148" s="130"/>
      <c r="AJ148" s="127"/>
      <c r="AK148" s="127"/>
      <c r="AL148" s="127"/>
      <c r="AM148" s="127"/>
      <c r="AN148" s="127"/>
      <c r="AO148" s="127"/>
      <c r="AP148" s="127"/>
    </row>
    <row r="149" spans="3:42" s="88" customFormat="1" ht="54.75" customHeight="1" x14ac:dyDescent="0.25">
      <c r="C149" s="136"/>
      <c r="D149" s="53" t="s">
        <v>422</v>
      </c>
      <c r="E149" s="127"/>
      <c r="F149" s="53" t="s">
        <v>23</v>
      </c>
      <c r="G149" s="53" t="s">
        <v>28</v>
      </c>
      <c r="H149" s="127"/>
      <c r="I149" s="53" t="s">
        <v>220</v>
      </c>
      <c r="J149" s="68" t="s">
        <v>228</v>
      </c>
      <c r="K149" s="127"/>
      <c r="L149" s="127"/>
      <c r="M149" s="127"/>
      <c r="N149" s="133"/>
      <c r="O149" s="53" t="s">
        <v>430</v>
      </c>
      <c r="P149" s="53" t="s">
        <v>271</v>
      </c>
      <c r="Q149" s="53" t="str">
        <f>_xlfn.IFS(P149=DATOS!$R$2,DATOS!$S$2,P149=DATOS!$R$3,DATOS!$S$3,P149=DATOS!$R$4,DATOS!$S$4,P149=DATOS!$R$5,DATOS!$S$5,P149=DATOS!$R$6,DATOS!$S$6)</f>
        <v>Fuerte</v>
      </c>
      <c r="R149" s="69">
        <f>_xlfn.IFS(Q149=DATOS!$S$2,DATOS!$T$2,Q149=DATOS!$S$4,DATOS!$T$4,Q149=DATOS!$S$5,DATOS!$T$5,Q149=DATOS!$S$6,DATOS!$T$6)</f>
        <v>100</v>
      </c>
      <c r="S149" s="132"/>
      <c r="T149" s="127"/>
      <c r="U149" s="132"/>
      <c r="V149" s="132"/>
      <c r="W149" s="127"/>
      <c r="X149" s="127"/>
      <c r="Y149" s="132"/>
      <c r="Z149" s="132"/>
      <c r="AA149" s="127"/>
      <c r="AB149" s="127"/>
      <c r="AC149" s="133"/>
      <c r="AD149" s="127"/>
      <c r="AE149" s="127"/>
      <c r="AF149" s="127"/>
      <c r="AG149" s="127"/>
      <c r="AH149" s="130"/>
      <c r="AI149" s="130"/>
      <c r="AJ149" s="127"/>
      <c r="AK149" s="127"/>
      <c r="AL149" s="127"/>
      <c r="AM149" s="127"/>
      <c r="AN149" s="127"/>
      <c r="AO149" s="127"/>
      <c r="AP149" s="127"/>
    </row>
    <row r="150" spans="3:42" s="88" customFormat="1" ht="54.75" customHeight="1" x14ac:dyDescent="0.25">
      <c r="C150" s="136"/>
      <c r="D150" s="53" t="s">
        <v>422</v>
      </c>
      <c r="E150" s="127"/>
      <c r="F150" s="53" t="s">
        <v>23</v>
      </c>
      <c r="G150" s="53" t="s">
        <v>28</v>
      </c>
      <c r="H150" s="127"/>
      <c r="I150" s="53" t="s">
        <v>224</v>
      </c>
      <c r="J150" s="68" t="s">
        <v>234</v>
      </c>
      <c r="K150" s="127"/>
      <c r="L150" s="127"/>
      <c r="M150" s="127"/>
      <c r="N150" s="133"/>
      <c r="O150" s="53" t="s">
        <v>426</v>
      </c>
      <c r="P150" s="53" t="s">
        <v>271</v>
      </c>
      <c r="Q150" s="53" t="str">
        <f>_xlfn.IFS(P150=DATOS!$R$2,DATOS!$S$2,P150=DATOS!$R$3,DATOS!$S$3,P150=DATOS!$R$4,DATOS!$S$4,P150=DATOS!$R$5,DATOS!$S$5,P150=DATOS!$R$6,DATOS!$S$6)</f>
        <v>Fuerte</v>
      </c>
      <c r="R150" s="69">
        <f>_xlfn.IFS(Q150=DATOS!$S$2,DATOS!$T$2,Q150=DATOS!$S$4,DATOS!$T$4,Q150=DATOS!$S$5,DATOS!$T$5,Q150=DATOS!$S$6,DATOS!$T$6)</f>
        <v>100</v>
      </c>
      <c r="S150" s="132"/>
      <c r="T150" s="127"/>
      <c r="U150" s="132"/>
      <c r="V150" s="132"/>
      <c r="W150" s="127"/>
      <c r="X150" s="127"/>
      <c r="Y150" s="132"/>
      <c r="Z150" s="132"/>
      <c r="AA150" s="127"/>
      <c r="AB150" s="127"/>
      <c r="AC150" s="133"/>
      <c r="AD150" s="127"/>
      <c r="AE150" s="127"/>
      <c r="AF150" s="127"/>
      <c r="AG150" s="127"/>
      <c r="AH150" s="130"/>
      <c r="AI150" s="130"/>
      <c r="AJ150" s="127"/>
      <c r="AK150" s="127"/>
      <c r="AL150" s="127"/>
      <c r="AM150" s="127"/>
      <c r="AN150" s="127"/>
      <c r="AO150" s="127"/>
      <c r="AP150" s="127"/>
    </row>
    <row r="151" spans="3:42" s="88" customFormat="1" ht="54.75" customHeight="1" x14ac:dyDescent="0.25">
      <c r="C151" s="136"/>
      <c r="D151" s="53" t="s">
        <v>422</v>
      </c>
      <c r="E151" s="127"/>
      <c r="F151" s="53" t="s">
        <v>23</v>
      </c>
      <c r="G151" s="53" t="s">
        <v>28</v>
      </c>
      <c r="H151" s="127"/>
      <c r="I151" s="53" t="s">
        <v>222</v>
      </c>
      <c r="J151" s="68" t="s">
        <v>262</v>
      </c>
      <c r="K151" s="127"/>
      <c r="L151" s="127"/>
      <c r="M151" s="127"/>
      <c r="N151" s="133"/>
      <c r="O151" s="53" t="s">
        <v>426</v>
      </c>
      <c r="P151" s="53" t="s">
        <v>271</v>
      </c>
      <c r="Q151" s="53" t="str">
        <f>_xlfn.IFS(P151=DATOS!$R$2,DATOS!$S$2,P151=DATOS!$R$3,DATOS!$S$3,P151=DATOS!$R$4,DATOS!$S$4,P151=DATOS!$R$5,DATOS!$S$5,P151=DATOS!$R$6,DATOS!$S$6)</f>
        <v>Fuerte</v>
      </c>
      <c r="R151" s="69">
        <f>_xlfn.IFS(Q151=DATOS!$S$2,DATOS!$T$2,Q151=DATOS!$S$4,DATOS!$T$4,Q151=DATOS!$S$5,DATOS!$T$5,Q151=DATOS!$S$6,DATOS!$T$6)</f>
        <v>100</v>
      </c>
      <c r="S151" s="132"/>
      <c r="T151" s="127"/>
      <c r="U151" s="132"/>
      <c r="V151" s="132"/>
      <c r="W151" s="127"/>
      <c r="X151" s="127"/>
      <c r="Y151" s="132"/>
      <c r="Z151" s="132"/>
      <c r="AA151" s="127"/>
      <c r="AB151" s="127"/>
      <c r="AC151" s="133"/>
      <c r="AD151" s="127"/>
      <c r="AE151" s="127"/>
      <c r="AF151" s="127"/>
      <c r="AG151" s="127"/>
      <c r="AH151" s="130"/>
      <c r="AI151" s="130"/>
      <c r="AJ151" s="127"/>
      <c r="AK151" s="127"/>
      <c r="AL151" s="127"/>
      <c r="AM151" s="127"/>
      <c r="AN151" s="127"/>
      <c r="AO151" s="127"/>
      <c r="AP151" s="127"/>
    </row>
    <row r="152" spans="3:42" s="88" customFormat="1" ht="54.75" customHeight="1" x14ac:dyDescent="0.25">
      <c r="C152" s="136"/>
      <c r="D152" s="53" t="s">
        <v>422</v>
      </c>
      <c r="E152" s="127"/>
      <c r="F152" s="53" t="s">
        <v>23</v>
      </c>
      <c r="G152" s="53" t="s">
        <v>28</v>
      </c>
      <c r="H152" s="127"/>
      <c r="I152" s="53" t="s">
        <v>266</v>
      </c>
      <c r="J152" s="68" t="s">
        <v>258</v>
      </c>
      <c r="K152" s="127"/>
      <c r="L152" s="127"/>
      <c r="M152" s="127"/>
      <c r="N152" s="133"/>
      <c r="O152" s="53" t="s">
        <v>389</v>
      </c>
      <c r="P152" s="53" t="s">
        <v>271</v>
      </c>
      <c r="Q152" s="53" t="str">
        <f>_xlfn.IFS(P152=DATOS!$R$2,DATOS!$S$2,P152=DATOS!$R$3,DATOS!$S$3,P152=DATOS!$R$4,DATOS!$S$4,P152=DATOS!$R$5,DATOS!$S$5,P152=DATOS!$R$6,DATOS!$S$6)</f>
        <v>Fuerte</v>
      </c>
      <c r="R152" s="69">
        <f>_xlfn.IFS(Q152=DATOS!$S$2,DATOS!$T$2,Q152=DATOS!$S$4,DATOS!$T$4,Q152=DATOS!$S$5,DATOS!$T$5,Q152=DATOS!$S$6,DATOS!$T$6)</f>
        <v>100</v>
      </c>
      <c r="S152" s="132"/>
      <c r="T152" s="127"/>
      <c r="U152" s="132"/>
      <c r="V152" s="132"/>
      <c r="W152" s="127"/>
      <c r="X152" s="127"/>
      <c r="Y152" s="132"/>
      <c r="Z152" s="132"/>
      <c r="AA152" s="127"/>
      <c r="AB152" s="127"/>
      <c r="AC152" s="133"/>
      <c r="AD152" s="127"/>
      <c r="AE152" s="127"/>
      <c r="AF152" s="127"/>
      <c r="AG152" s="127"/>
      <c r="AH152" s="130"/>
      <c r="AI152" s="130"/>
      <c r="AJ152" s="127"/>
      <c r="AK152" s="127"/>
      <c r="AL152" s="127"/>
      <c r="AM152" s="127"/>
      <c r="AN152" s="127"/>
      <c r="AO152" s="127"/>
      <c r="AP152" s="127"/>
    </row>
    <row r="153" spans="3:42" s="88" customFormat="1" ht="54.75" customHeight="1" x14ac:dyDescent="0.25">
      <c r="C153" s="136"/>
      <c r="D153" s="53" t="s">
        <v>422</v>
      </c>
      <c r="E153" s="127"/>
      <c r="F153" s="53" t="s">
        <v>23</v>
      </c>
      <c r="G153" s="53" t="s">
        <v>28</v>
      </c>
      <c r="H153" s="127"/>
      <c r="I153" s="53" t="s">
        <v>223</v>
      </c>
      <c r="J153" s="68" t="s">
        <v>254</v>
      </c>
      <c r="K153" s="127"/>
      <c r="L153" s="127"/>
      <c r="M153" s="127"/>
      <c r="N153" s="133"/>
      <c r="O153" s="53" t="s">
        <v>429</v>
      </c>
      <c r="P153" s="53" t="s">
        <v>271</v>
      </c>
      <c r="Q153" s="53" t="str">
        <f>_xlfn.IFS(P153=DATOS!$R$2,DATOS!$S$2,P153=DATOS!$R$3,DATOS!$S$3,P153=DATOS!$R$4,DATOS!$S$4,P153=DATOS!$R$5,DATOS!$S$5,P153=DATOS!$R$6,DATOS!$S$6)</f>
        <v>Fuerte</v>
      </c>
      <c r="R153" s="69">
        <f>_xlfn.IFS(Q153=DATOS!$S$2,DATOS!$T$2,Q153=DATOS!$S$4,DATOS!$T$4,Q153=DATOS!$S$5,DATOS!$T$5,Q153=DATOS!$S$6,DATOS!$T$6)</f>
        <v>100</v>
      </c>
      <c r="S153" s="127"/>
      <c r="T153" s="127"/>
      <c r="U153" s="132"/>
      <c r="V153" s="132"/>
      <c r="W153" s="127"/>
      <c r="X153" s="127"/>
      <c r="Y153" s="132"/>
      <c r="Z153" s="132"/>
      <c r="AA153" s="127"/>
      <c r="AB153" s="127"/>
      <c r="AC153" s="133"/>
      <c r="AD153" s="127"/>
      <c r="AE153" s="127"/>
      <c r="AF153" s="127"/>
      <c r="AG153" s="127"/>
      <c r="AH153" s="130"/>
      <c r="AI153" s="130"/>
      <c r="AJ153" s="127"/>
      <c r="AK153" s="127"/>
      <c r="AL153" s="127"/>
      <c r="AM153" s="127"/>
      <c r="AN153" s="127"/>
      <c r="AO153" s="127"/>
      <c r="AP153" s="127"/>
    </row>
    <row r="154" spans="3:42" s="88" customFormat="1" ht="409.05" customHeight="1" x14ac:dyDescent="0.25">
      <c r="C154" s="136">
        <v>40</v>
      </c>
      <c r="D154" s="53" t="s">
        <v>163</v>
      </c>
      <c r="E154" s="127" t="s">
        <v>516</v>
      </c>
      <c r="F154" s="53" t="s">
        <v>16</v>
      </c>
      <c r="G154" s="53" t="s">
        <v>280</v>
      </c>
      <c r="H154" s="127" t="s">
        <v>111</v>
      </c>
      <c r="I154" s="127" t="s">
        <v>111</v>
      </c>
      <c r="J154" s="68" t="s">
        <v>650</v>
      </c>
      <c r="K154" s="127" t="s">
        <v>826</v>
      </c>
      <c r="L154" s="127">
        <v>4</v>
      </c>
      <c r="M154" s="127">
        <v>4</v>
      </c>
      <c r="N154" s="133" t="str">
        <f>INDEX(DATOS!$J$4:$N$8,Mapa!L154:L156,Mapa!M154:M156)</f>
        <v>Extrema</v>
      </c>
      <c r="O154" s="53" t="s">
        <v>398</v>
      </c>
      <c r="P154" s="53" t="s">
        <v>271</v>
      </c>
      <c r="Q154" s="53" t="str">
        <f>_xlfn.IFS(P154=DATOS!$R$2,DATOS!$S$2,P154=DATOS!$R$3,DATOS!$S$3,P154=DATOS!$R$4,DATOS!$S$4,P154=DATOS!$R$5,DATOS!$S$5,P154=DATOS!$R$6,DATOS!$S$6)</f>
        <v>Fuerte</v>
      </c>
      <c r="R154" s="69">
        <f>_xlfn.IFS(Q154=DATOS!$S$2,DATOS!$T$2,Q154=DATOS!$S$4,DATOS!$T$4,Q154=DATOS!$S$5,DATOS!$T$5,Q154=DATOS!$S$6,DATOS!$T$6)</f>
        <v>100</v>
      </c>
      <c r="S154" s="132">
        <f>AVERAGE(R154:R156)</f>
        <v>100</v>
      </c>
      <c r="T154" s="127" t="str">
        <f>IF(S154&gt;=100,"Fuerte",IF(OR(S154=99,S154&gt;=50),"Moderado","Débil"))</f>
        <v>Fuerte</v>
      </c>
      <c r="U154" s="132" t="s">
        <v>90</v>
      </c>
      <c r="V154" s="132" t="s">
        <v>91</v>
      </c>
      <c r="W154" s="132">
        <f>_xlfn.IFS(AND(T154=DATOS!$S$5,U154=DATOS!$X$2),2,AND(T154=DATOS!$S$5,U154=DATOS!$U$4),0,AND(T154=DATOS!$S$5,U154=DATOS!$U$3),0,AND(T154=DATOS!$S$4,U154=DATOS!$U$2,1),1,AND(T154=DATOS!$S$4,U154=DATOS!$U$4),0,AND(T154=DATOS!$S$4,U154=DATOS!$U$3),0,AND(T154=DATOS!$S$2,U154=DATOS!$U$4),0)</f>
        <v>2</v>
      </c>
      <c r="X154" s="132">
        <f>_xlfn.IFS(AND(T154=DATOS!$S$5,V154=DATOS!$U$2),2,AND(T154=DATOS!$S$5,V154=DATOS!$U$4),0,AND(T154=DATOS!$S$5,V154=DATOS!$U$3),1,AND(T154=DATOS!$S$4,V154=DATOS!$U$2,1),1,AND(T154=DATOS!$S$4,V154=DATOS!$U$4),0,AND(T154=DATOS!$S$4,V154=DATOS!$U$3),0,AND(T154=DATOS!$S$2,V154=DATOS!$U$4),0)</f>
        <v>1</v>
      </c>
      <c r="Y154" s="132">
        <f>L154-W154</f>
        <v>2</v>
      </c>
      <c r="Z154" s="132">
        <f>M154-X154</f>
        <v>3</v>
      </c>
      <c r="AA154" s="132">
        <f>_xlfn.IFS(AND(Y154=0),1,AND(Y154=1),1,AND(Y154=2),2,AND(Y154=3),3,AND(Y154=4),4,AND(Y154=5),5,AND(Y154=-1),1)</f>
        <v>2</v>
      </c>
      <c r="AB154" s="132">
        <f>_xlfn.IFS(AND(Z154=0),1,AND(Z154=1),1,AND(Z154=2),2,AND(Z154=3),3,AND(Z154=4),4,AND(Z154=5),5,AND(Z154=-1),1)</f>
        <v>3</v>
      </c>
      <c r="AC154" s="133" t="str">
        <f>INDEX(DATOS!$J$4:$N$8,Mapa!AA154:AA156,Mapa!AB154:AB156)</f>
        <v>Moderada</v>
      </c>
      <c r="AD154" s="127" t="str">
        <f>_xlfn.IFS(AC154=DATOS!$O$2,DATOS!$P$2,AC154=DATOS!$O$3,DATOS!$P$3,AC154=DATOS!$O$4,DATOS!$P$4,AC154=DATOS!$O$5,DATOS!$P$5)</f>
        <v>Asumir o reducir el riesgo</v>
      </c>
      <c r="AE154" s="127" t="s">
        <v>65</v>
      </c>
      <c r="AF154" s="127" t="s">
        <v>739</v>
      </c>
      <c r="AG154" s="127" t="s">
        <v>400</v>
      </c>
      <c r="AH154" s="130">
        <v>45665</v>
      </c>
      <c r="AI154" s="130">
        <v>46022</v>
      </c>
      <c r="AJ154" s="127" t="s">
        <v>81</v>
      </c>
      <c r="AK154" s="127" t="s">
        <v>652</v>
      </c>
      <c r="AL154" s="127" t="s">
        <v>653</v>
      </c>
      <c r="AM154" s="127" t="s">
        <v>402</v>
      </c>
      <c r="AN154" s="127" t="s">
        <v>107</v>
      </c>
      <c r="AO154" s="127" t="s">
        <v>827</v>
      </c>
      <c r="AP154" s="127" t="s">
        <v>707</v>
      </c>
    </row>
    <row r="155" spans="3:42" s="88" customFormat="1" ht="30" customHeight="1" x14ac:dyDescent="0.25">
      <c r="C155" s="136"/>
      <c r="D155" s="53" t="s">
        <v>163</v>
      </c>
      <c r="E155" s="127"/>
      <c r="F155" s="53" t="s">
        <v>16</v>
      </c>
      <c r="G155" s="53" t="s">
        <v>29</v>
      </c>
      <c r="H155" s="127"/>
      <c r="I155" s="127"/>
      <c r="J155" s="68" t="s">
        <v>649</v>
      </c>
      <c r="K155" s="127"/>
      <c r="L155" s="127"/>
      <c r="M155" s="127"/>
      <c r="N155" s="133"/>
      <c r="O155" s="53" t="s">
        <v>396</v>
      </c>
      <c r="P155" s="53" t="s">
        <v>271</v>
      </c>
      <c r="Q155" s="53" t="str">
        <f>_xlfn.IFS(P155=DATOS!$R$2,DATOS!$S$2,P155=DATOS!$R$3,DATOS!$S$3,P155=DATOS!$R$4,DATOS!$S$4,P155=DATOS!$R$5,DATOS!$S$5,P155=DATOS!$R$6,DATOS!$S$6)</f>
        <v>Fuerte</v>
      </c>
      <c r="R155" s="69">
        <f>_xlfn.IFS(Q155=DATOS!$S$2,DATOS!$T$2,Q155=DATOS!$S$4,DATOS!$T$4,Q155=DATOS!$S$5,DATOS!$T$5,Q155=DATOS!$S$6,DATOS!$T$6)</f>
        <v>100</v>
      </c>
      <c r="S155" s="132"/>
      <c r="T155" s="127"/>
      <c r="U155" s="132"/>
      <c r="V155" s="132"/>
      <c r="W155" s="127"/>
      <c r="X155" s="127"/>
      <c r="Y155" s="132"/>
      <c r="Z155" s="132"/>
      <c r="AA155" s="127"/>
      <c r="AB155" s="127"/>
      <c r="AC155" s="133"/>
      <c r="AD155" s="127"/>
      <c r="AE155" s="127"/>
      <c r="AF155" s="127"/>
      <c r="AG155" s="127"/>
      <c r="AH155" s="130"/>
      <c r="AI155" s="130"/>
      <c r="AJ155" s="127"/>
      <c r="AK155" s="127"/>
      <c r="AL155" s="127"/>
      <c r="AM155" s="127"/>
      <c r="AN155" s="127"/>
      <c r="AO155" s="127"/>
      <c r="AP155" s="127"/>
    </row>
    <row r="156" spans="3:42" s="88" customFormat="1" ht="30" customHeight="1" x14ac:dyDescent="0.25">
      <c r="C156" s="136"/>
      <c r="D156" s="53" t="s">
        <v>163</v>
      </c>
      <c r="E156" s="127"/>
      <c r="F156" s="53" t="s">
        <v>16</v>
      </c>
      <c r="G156" s="53" t="s">
        <v>17</v>
      </c>
      <c r="H156" s="127"/>
      <c r="I156" s="127"/>
      <c r="J156" s="68" t="s">
        <v>651</v>
      </c>
      <c r="K156" s="127"/>
      <c r="L156" s="127"/>
      <c r="M156" s="127"/>
      <c r="N156" s="133"/>
      <c r="O156" s="53" t="s">
        <v>397</v>
      </c>
      <c r="P156" s="53" t="s">
        <v>271</v>
      </c>
      <c r="Q156" s="53" t="str">
        <f>_xlfn.IFS(P156=DATOS!$R$2,DATOS!$S$2,P156=DATOS!$R$3,DATOS!$S$3,P156=DATOS!$R$4,DATOS!$S$4,P156=DATOS!$R$5,DATOS!$S$5,P156=DATOS!$R$6,DATOS!$S$6)</f>
        <v>Fuerte</v>
      </c>
      <c r="R156" s="69">
        <f>_xlfn.IFS(Q156=DATOS!$S$2,DATOS!$T$2,Q156=DATOS!$S$4,DATOS!$T$4,Q156=DATOS!$S$5,DATOS!$T$5,Q156=DATOS!$S$6,DATOS!$T$6)</f>
        <v>100</v>
      </c>
      <c r="S156" s="127"/>
      <c r="T156" s="127"/>
      <c r="U156" s="132"/>
      <c r="V156" s="132"/>
      <c r="W156" s="127"/>
      <c r="X156" s="127"/>
      <c r="Y156" s="132"/>
      <c r="Z156" s="132"/>
      <c r="AA156" s="127"/>
      <c r="AB156" s="127"/>
      <c r="AC156" s="133"/>
      <c r="AD156" s="127"/>
      <c r="AE156" s="127"/>
      <c r="AF156" s="127"/>
      <c r="AG156" s="127"/>
      <c r="AH156" s="130"/>
      <c r="AI156" s="130"/>
      <c r="AJ156" s="127"/>
      <c r="AK156" s="127"/>
      <c r="AL156" s="127"/>
      <c r="AM156" s="127"/>
      <c r="AN156" s="127"/>
      <c r="AO156" s="127"/>
      <c r="AP156" s="127"/>
    </row>
    <row r="157" spans="3:42" s="88" customFormat="1" ht="54.75" customHeight="1" x14ac:dyDescent="0.25">
      <c r="C157" s="136">
        <v>41</v>
      </c>
      <c r="D157" s="53" t="s">
        <v>302</v>
      </c>
      <c r="E157" s="127" t="s">
        <v>437</v>
      </c>
      <c r="F157" s="53" t="s">
        <v>16</v>
      </c>
      <c r="G157" s="53" t="s">
        <v>27</v>
      </c>
      <c r="H157" s="127" t="s">
        <v>111</v>
      </c>
      <c r="I157" s="127" t="s">
        <v>111</v>
      </c>
      <c r="J157" s="68" t="s">
        <v>660</v>
      </c>
      <c r="K157" s="127" t="s">
        <v>662</v>
      </c>
      <c r="L157" s="127">
        <v>2</v>
      </c>
      <c r="M157" s="127">
        <v>3</v>
      </c>
      <c r="N157" s="133" t="str">
        <f>INDEX(DATOS!$J$4:$N$8,Mapa!L157:L159,Mapa!M157:M159)</f>
        <v>Moderada</v>
      </c>
      <c r="O157" s="53" t="s">
        <v>489</v>
      </c>
      <c r="P157" s="53" t="s">
        <v>271</v>
      </c>
      <c r="Q157" s="53" t="str">
        <f>_xlfn.IFS(P157=DATOS!$R$2,DATOS!$S$2,P157=DATOS!$R$3,DATOS!$S$3,P157=DATOS!$R$4,DATOS!$S$4,P157=DATOS!$R$5,DATOS!$S$5,P157=DATOS!$R$6,DATOS!$S$6)</f>
        <v>Fuerte</v>
      </c>
      <c r="R157" s="69">
        <f>_xlfn.IFS(Q157=DATOS!$S$2,DATOS!$T$2,Q157=DATOS!$S$4,DATOS!$T$4,Q157=DATOS!$S$5,DATOS!$T$5,Q157=DATOS!$S$6,DATOS!$T$6)</f>
        <v>100</v>
      </c>
      <c r="S157" s="132">
        <f>AVERAGE(R157:R159)</f>
        <v>100</v>
      </c>
      <c r="T157" s="127" t="str">
        <f>IF(S157&gt;=100,"Fuerte",IF(OR(S157=99,S157&gt;=50),"Moderado","Débil"))</f>
        <v>Fuerte</v>
      </c>
      <c r="U157" s="132" t="s">
        <v>90</v>
      </c>
      <c r="V157" s="132" t="s">
        <v>91</v>
      </c>
      <c r="W157" s="132">
        <f>_xlfn.IFS(AND(T157=DATOS!$S$5,U157=DATOS!$X$2),2,AND(T157=DATOS!$S$5,U157=DATOS!$U$4),0,AND(T157=DATOS!$S$5,U157=DATOS!$U$3),0,AND(T157=DATOS!$S$4,U157=DATOS!$U$2,1),1,AND(T157=DATOS!$S$4,U157=DATOS!$U$4),0,AND(T157=DATOS!$S$4,U157=DATOS!$U$3),0,AND(T157=DATOS!$S$2,U157=DATOS!$U$4),0)</f>
        <v>2</v>
      </c>
      <c r="X157" s="132">
        <f>_xlfn.IFS(AND(T157=DATOS!$S$5,V157=DATOS!$U$2),2,AND(T157=DATOS!$S$5,V157=DATOS!$U$4),0,AND(T157=DATOS!$S$5,V157=DATOS!$U$3),1,AND(T157=DATOS!$S$4,V157=DATOS!$U$2,1),1,AND(T157=DATOS!$S$4,V157=DATOS!$U$4),0,AND(T157=DATOS!$S$4,V157=DATOS!$U$3),0,AND(T157=DATOS!$S$2,V157=DATOS!$U$4),0)</f>
        <v>1</v>
      </c>
      <c r="Y157" s="132">
        <f>L157-W157</f>
        <v>0</v>
      </c>
      <c r="Z157" s="132">
        <f>M157-X157</f>
        <v>2</v>
      </c>
      <c r="AA157" s="132">
        <f>_xlfn.IFS(AND(Y157=0),1,AND(Y157=1),1,AND(Y157=2),2,AND(Y157=3),3,AND(Y157=4),4,AND(Y157=5),5,AND(Y157=-1),1)</f>
        <v>1</v>
      </c>
      <c r="AB157" s="132">
        <f>_xlfn.IFS(AND(Z157=0),1,AND(Z157=1),1,AND(Z157=2),2,AND(Z157=3),3,AND(Z157=4),4,AND(Z157=5),5,AND(Z157=-1),1)</f>
        <v>2</v>
      </c>
      <c r="AC157" s="133" t="str">
        <f>INDEX(DATOS!$J$4:$N$8,Mapa!AA157:AA159,Mapa!AB157:AB159)</f>
        <v>Baja</v>
      </c>
      <c r="AD157" s="127" t="str">
        <f>_xlfn.IFS(AC157=DATOS!$O$2,DATOS!$P$2,AC157=DATOS!$O$3,DATOS!$P$3,AC157=DATOS!$O$4,DATOS!$P$4,AC157=DATOS!$O$5,DATOS!$P$5)</f>
        <v>Asumir el riesgo</v>
      </c>
      <c r="AE157" s="127" t="s">
        <v>58</v>
      </c>
      <c r="AF157" s="127" t="s">
        <v>733</v>
      </c>
      <c r="AG157" s="127" t="s">
        <v>490</v>
      </c>
      <c r="AH157" s="130">
        <v>45665</v>
      </c>
      <c r="AI157" s="130">
        <v>46022</v>
      </c>
      <c r="AJ157" s="127" t="s">
        <v>0</v>
      </c>
      <c r="AK157" s="127" t="s">
        <v>666</v>
      </c>
      <c r="AL157" s="127" t="s">
        <v>436</v>
      </c>
      <c r="AM157" s="127" t="s">
        <v>665</v>
      </c>
      <c r="AN157" s="127" t="s">
        <v>108</v>
      </c>
      <c r="AO157" s="127" t="s">
        <v>111</v>
      </c>
      <c r="AP157" s="127" t="s">
        <v>111</v>
      </c>
    </row>
    <row r="158" spans="3:42" s="88" customFormat="1" ht="55.05" customHeight="1" x14ac:dyDescent="0.25">
      <c r="C158" s="136"/>
      <c r="D158" s="53" t="s">
        <v>302</v>
      </c>
      <c r="E158" s="127"/>
      <c r="F158" s="53" t="s">
        <v>16</v>
      </c>
      <c r="G158" s="53" t="s">
        <v>27</v>
      </c>
      <c r="H158" s="127"/>
      <c r="I158" s="127"/>
      <c r="J158" s="68" t="s">
        <v>663</v>
      </c>
      <c r="K158" s="127"/>
      <c r="L158" s="127"/>
      <c r="M158" s="127"/>
      <c r="N158" s="133"/>
      <c r="O158" s="53" t="s">
        <v>664</v>
      </c>
      <c r="P158" s="53" t="s">
        <v>271</v>
      </c>
      <c r="Q158" s="53" t="str">
        <f>_xlfn.IFS(P158=DATOS!$R$2,DATOS!$S$2,P158=DATOS!$R$3,DATOS!$S$3,P158=DATOS!$R$4,DATOS!$S$4,P158=DATOS!$R$5,DATOS!$S$5,P158=DATOS!$R$6,DATOS!$S$6)</f>
        <v>Fuerte</v>
      </c>
      <c r="R158" s="69">
        <f>_xlfn.IFS(Q158=DATOS!$S$2,DATOS!$T$2,Q158=DATOS!$S$4,DATOS!$T$4,Q158=DATOS!$S$5,DATOS!$T$5,Q158=DATOS!$S$6,DATOS!$T$6)</f>
        <v>100</v>
      </c>
      <c r="S158" s="132"/>
      <c r="T158" s="127"/>
      <c r="U158" s="132"/>
      <c r="V158" s="132"/>
      <c r="W158" s="127"/>
      <c r="X158" s="127"/>
      <c r="Y158" s="132"/>
      <c r="Z158" s="132"/>
      <c r="AA158" s="127"/>
      <c r="AB158" s="127"/>
      <c r="AC158" s="133"/>
      <c r="AD158" s="127"/>
      <c r="AE158" s="127"/>
      <c r="AF158" s="127"/>
      <c r="AG158" s="127"/>
      <c r="AH158" s="130"/>
      <c r="AI158" s="130"/>
      <c r="AJ158" s="127"/>
      <c r="AK158" s="127"/>
      <c r="AL158" s="127"/>
      <c r="AM158" s="127"/>
      <c r="AN158" s="127"/>
      <c r="AO158" s="127"/>
      <c r="AP158" s="127"/>
    </row>
    <row r="159" spans="3:42" s="88" customFormat="1" ht="61.05" customHeight="1" x14ac:dyDescent="0.25">
      <c r="C159" s="136"/>
      <c r="D159" s="53" t="s">
        <v>302</v>
      </c>
      <c r="E159" s="127"/>
      <c r="F159" s="53" t="s">
        <v>16</v>
      </c>
      <c r="G159" s="53" t="s">
        <v>27</v>
      </c>
      <c r="H159" s="127"/>
      <c r="I159" s="127"/>
      <c r="J159" s="68" t="s">
        <v>661</v>
      </c>
      <c r="K159" s="127"/>
      <c r="L159" s="127"/>
      <c r="M159" s="127"/>
      <c r="N159" s="133"/>
      <c r="O159" s="53" t="s">
        <v>491</v>
      </c>
      <c r="P159" s="53" t="s">
        <v>271</v>
      </c>
      <c r="Q159" s="53" t="str">
        <f>_xlfn.IFS(P159=DATOS!$R$2,DATOS!$S$2,P159=DATOS!$R$3,DATOS!$S$3,P159=DATOS!$R$4,DATOS!$S$4,P159=DATOS!$R$5,DATOS!$S$5,P159=DATOS!$R$6,DATOS!$S$6)</f>
        <v>Fuerte</v>
      </c>
      <c r="R159" s="69">
        <f>_xlfn.IFS(Q159=DATOS!$S$2,DATOS!$T$2,Q159=DATOS!$S$4,DATOS!$T$4,Q159=DATOS!$S$5,DATOS!$T$5,Q159=DATOS!$S$6,DATOS!$T$6)</f>
        <v>100</v>
      </c>
      <c r="S159" s="127"/>
      <c r="T159" s="127"/>
      <c r="U159" s="132"/>
      <c r="V159" s="132"/>
      <c r="W159" s="127"/>
      <c r="X159" s="127"/>
      <c r="Y159" s="132"/>
      <c r="Z159" s="132"/>
      <c r="AA159" s="127"/>
      <c r="AB159" s="127"/>
      <c r="AC159" s="133"/>
      <c r="AD159" s="127"/>
      <c r="AE159" s="127"/>
      <c r="AF159" s="127"/>
      <c r="AG159" s="127"/>
      <c r="AH159" s="130"/>
      <c r="AI159" s="130"/>
      <c r="AJ159" s="127"/>
      <c r="AK159" s="127"/>
      <c r="AL159" s="127"/>
      <c r="AM159" s="127"/>
      <c r="AN159" s="127"/>
      <c r="AO159" s="127"/>
      <c r="AP159" s="127"/>
    </row>
    <row r="160" spans="3:42" s="88" customFormat="1" ht="163.05000000000001" customHeight="1" x14ac:dyDescent="0.25">
      <c r="C160" s="136">
        <v>42</v>
      </c>
      <c r="D160" s="53" t="s">
        <v>302</v>
      </c>
      <c r="E160" s="127" t="s">
        <v>435</v>
      </c>
      <c r="F160" s="53" t="s">
        <v>16</v>
      </c>
      <c r="G160" s="53" t="s">
        <v>17</v>
      </c>
      <c r="H160" s="127" t="s">
        <v>111</v>
      </c>
      <c r="I160" s="127" t="s">
        <v>111</v>
      </c>
      <c r="J160" s="68" t="s">
        <v>654</v>
      </c>
      <c r="K160" s="127" t="s">
        <v>657</v>
      </c>
      <c r="L160" s="127">
        <v>2</v>
      </c>
      <c r="M160" s="127">
        <v>4</v>
      </c>
      <c r="N160" s="133" t="str">
        <f>INDEX(DATOS!$J$4:$N$8,Mapa!L160:L162,Mapa!M160:M162)</f>
        <v>Alta</v>
      </c>
      <c r="O160" s="53" t="s">
        <v>492</v>
      </c>
      <c r="P160" s="53" t="s">
        <v>271</v>
      </c>
      <c r="Q160" s="53" t="str">
        <f>_xlfn.IFS(P160=DATOS!$R$2,DATOS!$S$2,P160=DATOS!$R$3,DATOS!$S$3,P160=DATOS!$R$4,DATOS!$S$4,P160=DATOS!$R$5,DATOS!$S$5,P160=DATOS!$R$6,DATOS!$S$6)</f>
        <v>Fuerte</v>
      </c>
      <c r="R160" s="69">
        <f>_xlfn.IFS(Q160=DATOS!$S$2,DATOS!$T$2,Q160=DATOS!$S$4,DATOS!$T$4,Q160=DATOS!$S$5,DATOS!$T$5,Q160=DATOS!$S$6,DATOS!$T$6)</f>
        <v>100</v>
      </c>
      <c r="S160" s="132">
        <f>AVERAGE(R160:R162)</f>
        <v>100</v>
      </c>
      <c r="T160" s="127" t="str">
        <f>IF(S160&gt;=100,"Fuerte",IF(OR(S160=99,S160&gt;=50),"Moderado","Débil"))</f>
        <v>Fuerte</v>
      </c>
      <c r="U160" s="132" t="s">
        <v>90</v>
      </c>
      <c r="V160" s="132" t="s">
        <v>91</v>
      </c>
      <c r="W160" s="132">
        <f>_xlfn.IFS(AND(T160=DATOS!$S$5,U160=DATOS!$X$2),2,AND(T160=DATOS!$S$5,U160=DATOS!$U$4),0,AND(T160=DATOS!$S$5,U160=DATOS!$U$3),0,AND(T160=DATOS!$S$4,U160=DATOS!$U$2,1),1,AND(T160=DATOS!$S$4,U160=DATOS!$U$4),0,AND(T160=DATOS!$S$4,U160=DATOS!$U$3),0,AND(T160=DATOS!$S$2,U160=DATOS!$U$4),0)</f>
        <v>2</v>
      </c>
      <c r="X160" s="132">
        <f>_xlfn.IFS(AND(T160=DATOS!$S$5,V160=DATOS!$U$2),2,AND(T160=DATOS!$S$5,V160=DATOS!$U$4),0,AND(T160=DATOS!$S$5,V160=DATOS!$U$3),1,AND(T160=DATOS!$S$4,V160=DATOS!$U$2,1),1,AND(T160=DATOS!$S$4,V160=DATOS!$U$4),0,AND(T160=DATOS!$S$4,V160=DATOS!$U$3),0,AND(T160=DATOS!$S$2,V160=DATOS!$U$4),0)</f>
        <v>1</v>
      </c>
      <c r="Y160" s="132">
        <f>L160-W160</f>
        <v>0</v>
      </c>
      <c r="Z160" s="132">
        <f>M160-X160</f>
        <v>3</v>
      </c>
      <c r="AA160" s="132">
        <f>_xlfn.IFS(AND(Y160=0),1,AND(Y160=1),1,AND(Y160=2),2,AND(Y160=3),3,AND(Y160=4),4,AND(Y160=5),5,AND(Y160=-1),1)</f>
        <v>1</v>
      </c>
      <c r="AB160" s="132">
        <f>_xlfn.IFS(AND(Z160=0),1,AND(Z160=1),1,AND(Z160=2),2,AND(Z160=3),3,AND(Z160=4),4,AND(Z160=5),5,AND(Z160=-1),1)</f>
        <v>3</v>
      </c>
      <c r="AC160" s="133" t="str">
        <f>INDEX(DATOS!$J$4:$N$8,Mapa!AA160:AA162,Mapa!AB160:AB162)</f>
        <v>Moderada</v>
      </c>
      <c r="AD160" s="127" t="str">
        <f>_xlfn.IFS(AC160=DATOS!$O$2,DATOS!$P$2,AC160=DATOS!$O$3,DATOS!$P$3,AC160=DATOS!$O$4,DATOS!$P$4,AC160=DATOS!$O$5,DATOS!$P$5)</f>
        <v>Asumir o reducir el riesgo</v>
      </c>
      <c r="AE160" s="127" t="s">
        <v>58</v>
      </c>
      <c r="AF160" s="127" t="s">
        <v>734</v>
      </c>
      <c r="AG160" s="127" t="s">
        <v>490</v>
      </c>
      <c r="AH160" s="130">
        <v>45665</v>
      </c>
      <c r="AI160" s="130">
        <v>46022</v>
      </c>
      <c r="AJ160" s="127" t="s">
        <v>0</v>
      </c>
      <c r="AK160" s="127" t="s">
        <v>522</v>
      </c>
      <c r="AL160" s="127" t="s">
        <v>523</v>
      </c>
      <c r="AM160" s="127" t="s">
        <v>659</v>
      </c>
      <c r="AN160" s="127" t="s">
        <v>107</v>
      </c>
      <c r="AO160" s="140" t="s">
        <v>828</v>
      </c>
      <c r="AP160" s="127">
        <v>92</v>
      </c>
    </row>
    <row r="161" spans="3:42" s="88" customFormat="1" ht="129" customHeight="1" x14ac:dyDescent="0.25">
      <c r="C161" s="136"/>
      <c r="D161" s="53" t="s">
        <v>302</v>
      </c>
      <c r="E161" s="127"/>
      <c r="F161" s="53" t="s">
        <v>16</v>
      </c>
      <c r="G161" s="53" t="s">
        <v>17</v>
      </c>
      <c r="H161" s="127"/>
      <c r="I161" s="127"/>
      <c r="J161" s="68" t="s">
        <v>656</v>
      </c>
      <c r="K161" s="127"/>
      <c r="L161" s="127"/>
      <c r="M161" s="127"/>
      <c r="N161" s="133"/>
      <c r="O161" s="53" t="s">
        <v>658</v>
      </c>
      <c r="P161" s="53" t="s">
        <v>271</v>
      </c>
      <c r="Q161" s="53" t="str">
        <f>_xlfn.IFS(P161=DATOS!$R$2,DATOS!$S$2,P161=DATOS!$R$3,DATOS!$S$3,P161=DATOS!$R$4,DATOS!$S$4,P161=DATOS!$R$5,DATOS!$S$5,P161=DATOS!$R$6,DATOS!$S$6)</f>
        <v>Fuerte</v>
      </c>
      <c r="R161" s="69">
        <f>_xlfn.IFS(Q161=DATOS!$S$2,DATOS!$T$2,Q161=DATOS!$S$4,DATOS!$T$4,Q161=DATOS!$S$5,DATOS!$T$5,Q161=DATOS!$S$6,DATOS!$T$6)</f>
        <v>100</v>
      </c>
      <c r="S161" s="132"/>
      <c r="T161" s="127"/>
      <c r="U161" s="132"/>
      <c r="V161" s="132"/>
      <c r="W161" s="127"/>
      <c r="X161" s="127"/>
      <c r="Y161" s="132"/>
      <c r="Z161" s="132"/>
      <c r="AA161" s="127"/>
      <c r="AB161" s="127"/>
      <c r="AC161" s="133"/>
      <c r="AD161" s="127"/>
      <c r="AE161" s="127"/>
      <c r="AF161" s="127"/>
      <c r="AG161" s="127"/>
      <c r="AH161" s="130"/>
      <c r="AI161" s="130"/>
      <c r="AJ161" s="127"/>
      <c r="AK161" s="127"/>
      <c r="AL161" s="127"/>
      <c r="AM161" s="127"/>
      <c r="AN161" s="127"/>
      <c r="AO161" s="140"/>
      <c r="AP161" s="127"/>
    </row>
    <row r="162" spans="3:42" s="88" customFormat="1" ht="135.75" customHeight="1" x14ac:dyDescent="0.25">
      <c r="C162" s="136"/>
      <c r="D162" s="53" t="s">
        <v>302</v>
      </c>
      <c r="E162" s="127"/>
      <c r="F162" s="53" t="s">
        <v>16</v>
      </c>
      <c r="G162" s="53" t="s">
        <v>17</v>
      </c>
      <c r="H162" s="127"/>
      <c r="I162" s="127"/>
      <c r="J162" s="68" t="s">
        <v>655</v>
      </c>
      <c r="K162" s="127"/>
      <c r="L162" s="127"/>
      <c r="M162" s="127"/>
      <c r="N162" s="133"/>
      <c r="O162" s="53" t="s">
        <v>493</v>
      </c>
      <c r="P162" s="53" t="s">
        <v>271</v>
      </c>
      <c r="Q162" s="53" t="str">
        <f>_xlfn.IFS(P162=DATOS!$R$2,DATOS!$S$2,P162=DATOS!$R$3,DATOS!$S$3,P162=DATOS!$R$4,DATOS!$S$4,P162=DATOS!$R$5,DATOS!$S$5,P162=DATOS!$R$6,DATOS!$S$6)</f>
        <v>Fuerte</v>
      </c>
      <c r="R162" s="69">
        <f>_xlfn.IFS(Q162=DATOS!$S$2,DATOS!$T$2,Q162=DATOS!$S$4,DATOS!$T$4,Q162=DATOS!$S$5,DATOS!$T$5,Q162=DATOS!$S$6,DATOS!$T$6)</f>
        <v>100</v>
      </c>
      <c r="S162" s="127"/>
      <c r="T162" s="127"/>
      <c r="U162" s="132"/>
      <c r="V162" s="132"/>
      <c r="W162" s="127"/>
      <c r="X162" s="127"/>
      <c r="Y162" s="132"/>
      <c r="Z162" s="132"/>
      <c r="AA162" s="127"/>
      <c r="AB162" s="127"/>
      <c r="AC162" s="133"/>
      <c r="AD162" s="127"/>
      <c r="AE162" s="127"/>
      <c r="AF162" s="127"/>
      <c r="AG162" s="127"/>
      <c r="AH162" s="130"/>
      <c r="AI162" s="130"/>
      <c r="AJ162" s="127"/>
      <c r="AK162" s="127"/>
      <c r="AL162" s="127"/>
      <c r="AM162" s="127"/>
      <c r="AN162" s="127"/>
      <c r="AO162" s="140"/>
      <c r="AP162" s="127"/>
    </row>
    <row r="163" spans="3:42" s="88" customFormat="1" ht="97.5" customHeight="1" x14ac:dyDescent="0.25">
      <c r="C163" s="136">
        <v>43</v>
      </c>
      <c r="D163" s="53" t="s">
        <v>302</v>
      </c>
      <c r="E163" s="127" t="s">
        <v>438</v>
      </c>
      <c r="F163" s="53" t="s">
        <v>16</v>
      </c>
      <c r="G163" s="53" t="s">
        <v>27</v>
      </c>
      <c r="H163" s="127" t="s">
        <v>111</v>
      </c>
      <c r="I163" s="127" t="s">
        <v>111</v>
      </c>
      <c r="J163" s="68" t="s">
        <v>667</v>
      </c>
      <c r="K163" s="127" t="s">
        <v>494</v>
      </c>
      <c r="L163" s="127">
        <v>2</v>
      </c>
      <c r="M163" s="127">
        <v>3</v>
      </c>
      <c r="N163" s="133" t="str">
        <f>INDEX(DATOS!$J$4:$N$8,Mapa!L163:L165,Mapa!M163:M165)</f>
        <v>Moderada</v>
      </c>
      <c r="O163" s="53" t="s">
        <v>495</v>
      </c>
      <c r="P163" s="53" t="s">
        <v>271</v>
      </c>
      <c r="Q163" s="53" t="str">
        <f>_xlfn.IFS(P163=DATOS!$R$2,DATOS!$S$2,P163=DATOS!$R$3,DATOS!$S$3,P163=DATOS!$R$4,DATOS!$S$4,P163=DATOS!$R$5,DATOS!$S$5,P163=DATOS!$R$6,DATOS!$S$6)</f>
        <v>Fuerte</v>
      </c>
      <c r="R163" s="69">
        <f>_xlfn.IFS(Q163=DATOS!$S$2,DATOS!$T$2,Q163=DATOS!$S$4,DATOS!$T$4,Q163=DATOS!$S$5,DATOS!$T$5,Q163=DATOS!$S$6,DATOS!$T$6)</f>
        <v>100</v>
      </c>
      <c r="S163" s="132">
        <f>AVERAGE(R163:R165)</f>
        <v>33.333333333333336</v>
      </c>
      <c r="T163" s="127" t="str">
        <f>IF(S163&gt;=100,"Fuerte",IF(OR(S163=99,S163&gt;=50),"Moderado","Débil"))</f>
        <v>Débil</v>
      </c>
      <c r="U163" s="132" t="s">
        <v>92</v>
      </c>
      <c r="V163" s="132" t="s">
        <v>92</v>
      </c>
      <c r="W163" s="132">
        <f>_xlfn.IFS(AND(T163=DATOS!$S$5,U163=DATOS!$X$2),2,AND(T163=DATOS!$S$5,U163=DATOS!$U$4),0,AND(T163=DATOS!$S$5,U163=DATOS!$U$3),0,AND(T163=DATOS!$S$4,U163=DATOS!$U$2,1),1,AND(T163=DATOS!$S$4,U163=DATOS!$U$4),0,AND(T163=DATOS!$S$4,U163=DATOS!$U$3),0,AND(T163=DATOS!$S$2,U163=DATOS!$U$4),0)</f>
        <v>0</v>
      </c>
      <c r="X163" s="132">
        <f>_xlfn.IFS(AND(T163=DATOS!$S$5,V163=DATOS!$U$2),2,AND(T163=DATOS!$S$5,V163=DATOS!$U$4),0,AND(T163=DATOS!$S$5,V163=DATOS!$U$3),1,AND(T163=DATOS!$S$4,V163=DATOS!$U$2,1),1,AND(T163=DATOS!$S$4,V163=DATOS!$U$4),0,AND(T163=DATOS!$S$4,V163=DATOS!$U$3),0,AND(T163=DATOS!$S$2,V163=DATOS!$U$4),0)</f>
        <v>0</v>
      </c>
      <c r="Y163" s="132">
        <f>L163-W163</f>
        <v>2</v>
      </c>
      <c r="Z163" s="132">
        <f>M163-X163</f>
        <v>3</v>
      </c>
      <c r="AA163" s="132">
        <f>_xlfn.IFS(AND(Y163=0),1,AND(Y163=1),1,AND(Y163=2),2,AND(Y163=3),3,AND(Y163=4),4,AND(Y163=5),5,AND(Y163=-1),1)</f>
        <v>2</v>
      </c>
      <c r="AB163" s="132">
        <f>_xlfn.IFS(AND(Z163=0),1,AND(Z163=1),1,AND(Z163=2),2,AND(Z163=3),3,AND(Z163=4),4,AND(Z163=5),5,AND(Z163=-1),1)</f>
        <v>3</v>
      </c>
      <c r="AC163" s="133" t="str">
        <f>INDEX(DATOS!$J$4:$N$8,Mapa!AA163:AA165,Mapa!AB163:AB165)</f>
        <v>Moderada</v>
      </c>
      <c r="AD163" s="127" t="str">
        <f>_xlfn.IFS(AC163=DATOS!$O$2,DATOS!$P$2,AC163=DATOS!$O$3,DATOS!$P$3,AC163=DATOS!$O$4,DATOS!$P$4,AC163=DATOS!$O$5,DATOS!$P$5)</f>
        <v>Asumir o reducir el riesgo</v>
      </c>
      <c r="AE163" s="127" t="s">
        <v>63</v>
      </c>
      <c r="AF163" s="127" t="s">
        <v>829</v>
      </c>
      <c r="AG163" s="127" t="s">
        <v>490</v>
      </c>
      <c r="AH163" s="130">
        <v>45324</v>
      </c>
      <c r="AI163" s="130">
        <v>46021</v>
      </c>
      <c r="AJ163" s="127" t="s">
        <v>0</v>
      </c>
      <c r="AK163" s="127" t="s">
        <v>708</v>
      </c>
      <c r="AL163" s="127" t="s">
        <v>306</v>
      </c>
      <c r="AM163" s="127" t="s">
        <v>668</v>
      </c>
      <c r="AN163" s="127" t="s">
        <v>107</v>
      </c>
      <c r="AO163" s="127" t="s">
        <v>747</v>
      </c>
      <c r="AP163" s="127">
        <v>77</v>
      </c>
    </row>
    <row r="164" spans="3:42" s="88" customFormat="1" ht="78" customHeight="1" x14ac:dyDescent="0.25">
      <c r="C164" s="136"/>
      <c r="D164" s="53" t="s">
        <v>302</v>
      </c>
      <c r="E164" s="127"/>
      <c r="F164" s="53" t="s">
        <v>16</v>
      </c>
      <c r="G164" s="53" t="s">
        <v>27</v>
      </c>
      <c r="H164" s="127"/>
      <c r="I164" s="127"/>
      <c r="J164" s="68" t="s">
        <v>439</v>
      </c>
      <c r="K164" s="127"/>
      <c r="L164" s="127"/>
      <c r="M164" s="127"/>
      <c r="N164" s="133"/>
      <c r="O164" s="53" t="s">
        <v>496</v>
      </c>
      <c r="P164" s="53" t="s">
        <v>67</v>
      </c>
      <c r="Q164" s="53" t="str">
        <f>_xlfn.IFS(P164=DATOS!$R$2,DATOS!$S$2,P164=DATOS!$R$3,DATOS!$S$3,P164=DATOS!$R$4,DATOS!$S$4,P164=DATOS!$R$5,DATOS!$S$5,P164=DATOS!$R$6,DATOS!$S$6)</f>
        <v>Débil</v>
      </c>
      <c r="R164" s="69">
        <f>_xlfn.IFS(Q164=DATOS!$S$2,DATOS!$T$2,Q164=DATOS!$S$4,DATOS!$T$4,Q164=DATOS!$S$5,DATOS!$T$5,Q164=DATOS!$S$6,DATOS!$T$6)</f>
        <v>0</v>
      </c>
      <c r="S164" s="132"/>
      <c r="T164" s="127"/>
      <c r="U164" s="132"/>
      <c r="V164" s="132"/>
      <c r="W164" s="127"/>
      <c r="X164" s="127"/>
      <c r="Y164" s="132"/>
      <c r="Z164" s="132"/>
      <c r="AA164" s="127"/>
      <c r="AB164" s="127"/>
      <c r="AC164" s="133"/>
      <c r="AD164" s="127"/>
      <c r="AE164" s="127"/>
      <c r="AF164" s="127"/>
      <c r="AG164" s="127"/>
      <c r="AH164" s="130"/>
      <c r="AI164" s="130"/>
      <c r="AJ164" s="127"/>
      <c r="AK164" s="127"/>
      <c r="AL164" s="127"/>
      <c r="AM164" s="127"/>
      <c r="AN164" s="127"/>
      <c r="AO164" s="127"/>
      <c r="AP164" s="127"/>
    </row>
    <row r="165" spans="3:42" s="88" customFormat="1" ht="54.75" customHeight="1" x14ac:dyDescent="0.25">
      <c r="C165" s="136"/>
      <c r="D165" s="53" t="s">
        <v>302</v>
      </c>
      <c r="E165" s="127"/>
      <c r="F165" s="53" t="s">
        <v>16</v>
      </c>
      <c r="G165" s="53" t="s">
        <v>27</v>
      </c>
      <c r="H165" s="127"/>
      <c r="I165" s="127"/>
      <c r="J165" s="68" t="s">
        <v>440</v>
      </c>
      <c r="K165" s="127"/>
      <c r="L165" s="127"/>
      <c r="M165" s="127"/>
      <c r="N165" s="133"/>
      <c r="O165" s="53" t="s">
        <v>496</v>
      </c>
      <c r="P165" s="53" t="s">
        <v>67</v>
      </c>
      <c r="Q165" s="53" t="str">
        <f>_xlfn.IFS(P165=DATOS!$R$2,DATOS!$S$2,P165=DATOS!$R$3,DATOS!$S$3,P165=DATOS!$R$4,DATOS!$S$4,P165=DATOS!$R$5,DATOS!$S$5,P165=DATOS!$R$6,DATOS!$S$6)</f>
        <v>Débil</v>
      </c>
      <c r="R165" s="69">
        <f>_xlfn.IFS(Q165=DATOS!$S$2,DATOS!$T$2,Q165=DATOS!$S$4,DATOS!$T$4,Q165=DATOS!$S$5,DATOS!$T$5,Q165=DATOS!$S$6,DATOS!$T$6)</f>
        <v>0</v>
      </c>
      <c r="S165" s="127"/>
      <c r="T165" s="127"/>
      <c r="U165" s="132"/>
      <c r="V165" s="132"/>
      <c r="W165" s="127"/>
      <c r="X165" s="127"/>
      <c r="Y165" s="132"/>
      <c r="Z165" s="132"/>
      <c r="AA165" s="127"/>
      <c r="AB165" s="127"/>
      <c r="AC165" s="133"/>
      <c r="AD165" s="127"/>
      <c r="AE165" s="127"/>
      <c r="AF165" s="127"/>
      <c r="AG165" s="127"/>
      <c r="AH165" s="130"/>
      <c r="AI165" s="130"/>
      <c r="AJ165" s="127"/>
      <c r="AK165" s="127"/>
      <c r="AL165" s="127"/>
      <c r="AM165" s="127"/>
      <c r="AN165" s="127"/>
      <c r="AO165" s="127"/>
      <c r="AP165" s="127"/>
    </row>
    <row r="166" spans="3:42" s="88" customFormat="1" ht="145.5" customHeight="1" x14ac:dyDescent="0.25">
      <c r="C166" s="136">
        <v>44</v>
      </c>
      <c r="D166" s="53" t="s">
        <v>300</v>
      </c>
      <c r="E166" s="127" t="s">
        <v>441</v>
      </c>
      <c r="F166" s="53" t="s">
        <v>16</v>
      </c>
      <c r="G166" s="53" t="s">
        <v>27</v>
      </c>
      <c r="H166" s="127" t="s">
        <v>111</v>
      </c>
      <c r="I166" s="127" t="s">
        <v>111</v>
      </c>
      <c r="J166" s="68" t="s">
        <v>742</v>
      </c>
      <c r="K166" s="127" t="s">
        <v>669</v>
      </c>
      <c r="L166" s="127">
        <v>1</v>
      </c>
      <c r="M166" s="127">
        <v>3</v>
      </c>
      <c r="N166" s="133" t="str">
        <f>INDEX(DATOS!$J$4:$N$8,Mapa!L166:L168,Mapa!M166:M168)</f>
        <v>Moderada</v>
      </c>
      <c r="O166" s="53" t="s">
        <v>443</v>
      </c>
      <c r="P166" s="53" t="s">
        <v>271</v>
      </c>
      <c r="Q166" s="53" t="str">
        <f>_xlfn.IFS(P166=DATOS!$R$2,DATOS!$S$2,P166=DATOS!$R$3,DATOS!$S$3,P166=DATOS!$R$4,DATOS!$S$4,P166=DATOS!$R$5,DATOS!$S$5,P166=DATOS!$R$6,DATOS!$S$6)</f>
        <v>Fuerte</v>
      </c>
      <c r="R166" s="69">
        <f>_xlfn.IFS(Q166=DATOS!$S$2,DATOS!$T$2,Q166=DATOS!$S$4,DATOS!$T$4,Q166=DATOS!$S$5,DATOS!$T$5,Q166=DATOS!$S$6,DATOS!$T$6)</f>
        <v>100</v>
      </c>
      <c r="S166" s="132">
        <f>AVERAGE(R166:R168)</f>
        <v>100</v>
      </c>
      <c r="T166" s="127" t="str">
        <f>IF(S166&gt;=100,"Fuerte",IF(OR(S166=99,S166&gt;=50),"Moderado","Débil"))</f>
        <v>Fuerte</v>
      </c>
      <c r="U166" s="132" t="s">
        <v>90</v>
      </c>
      <c r="V166" s="132" t="s">
        <v>91</v>
      </c>
      <c r="W166" s="132">
        <f>_xlfn.IFS(AND(T166=DATOS!$S$5,U166=DATOS!$X$2),2,AND(T166=DATOS!$S$5,U166=DATOS!$U$4),0,AND(T166=DATOS!$S$5,U166=DATOS!$U$3),0,AND(T166=DATOS!$S$4,U166=DATOS!$U$2,1),1,AND(T166=DATOS!$S$4,U166=DATOS!$U$4),0,AND(T166=DATOS!$S$4,U166=DATOS!$U$3),0,AND(T166=DATOS!$S$2,U166=DATOS!$U$4),0)</f>
        <v>2</v>
      </c>
      <c r="X166" s="132">
        <f>_xlfn.IFS(AND(T166=DATOS!$S$5,V166=DATOS!$U$2),2,AND(T166=DATOS!$S$5,V166=DATOS!$U$4),0,AND(T166=DATOS!$S$5,V166=DATOS!$U$3),1,AND(T166=DATOS!$S$4,V166=DATOS!$U$2,1),1,AND(T166=DATOS!$S$4,V166=DATOS!$U$4),0,AND(T166=DATOS!$S$4,V166=DATOS!$U$3),0,AND(T166=DATOS!$S$2,V166=DATOS!$U$4),0)</f>
        <v>1</v>
      </c>
      <c r="Y166" s="132">
        <f>L166-W166</f>
        <v>-1</v>
      </c>
      <c r="Z166" s="132">
        <f>M166-X166</f>
        <v>2</v>
      </c>
      <c r="AA166" s="132">
        <f>_xlfn.IFS(AND(Y166=0),1,AND(Y166=1),1,AND(Y166=2),2,AND(Y166=3),3,AND(Y166=4),4,AND(Y166=5),5,AND(Y166=-1),1)</f>
        <v>1</v>
      </c>
      <c r="AB166" s="132">
        <f>_xlfn.IFS(AND(Z166=0),1,AND(Z166=1),1,AND(Z166=2),2,AND(Z166=3),3,AND(Z166=4),4,AND(Z166=5),5,AND(Z166=-1),1)</f>
        <v>2</v>
      </c>
      <c r="AC166" s="133" t="str">
        <f>INDEX(DATOS!$J$4:$N$8,Mapa!AA166:AA168,Mapa!AB166:AB168)</f>
        <v>Baja</v>
      </c>
      <c r="AD166" s="127" t="str">
        <f>_xlfn.IFS(AC166=DATOS!$O$2,DATOS!$P$2,AC166=DATOS!$O$3,DATOS!$P$3,AC166=DATOS!$O$4,DATOS!$P$4,AC166=DATOS!$O$5,DATOS!$P$5)</f>
        <v>Asumir el riesgo</v>
      </c>
      <c r="AE166" s="127" t="s">
        <v>63</v>
      </c>
      <c r="AF166" s="127" t="s">
        <v>517</v>
      </c>
      <c r="AG166" s="127" t="s">
        <v>490</v>
      </c>
      <c r="AH166" s="130">
        <v>45665</v>
      </c>
      <c r="AI166" s="130">
        <v>46022</v>
      </c>
      <c r="AJ166" s="127" t="s">
        <v>0</v>
      </c>
      <c r="AK166" s="127" t="s">
        <v>444</v>
      </c>
      <c r="AL166" s="127" t="s">
        <v>743</v>
      </c>
      <c r="AM166" s="127" t="s">
        <v>670</v>
      </c>
      <c r="AN166" s="127" t="s">
        <v>107</v>
      </c>
      <c r="AO166" s="127" t="s">
        <v>744</v>
      </c>
      <c r="AP166" s="127">
        <v>96</v>
      </c>
    </row>
    <row r="167" spans="3:42" s="88" customFormat="1" ht="73.5" customHeight="1" x14ac:dyDescent="0.25">
      <c r="C167" s="136"/>
      <c r="D167" s="53" t="s">
        <v>300</v>
      </c>
      <c r="E167" s="127"/>
      <c r="F167" s="53" t="s">
        <v>16</v>
      </c>
      <c r="G167" s="53" t="s">
        <v>27</v>
      </c>
      <c r="H167" s="127"/>
      <c r="I167" s="127"/>
      <c r="J167" s="68" t="s">
        <v>442</v>
      </c>
      <c r="K167" s="127"/>
      <c r="L167" s="127"/>
      <c r="M167" s="127"/>
      <c r="N167" s="133"/>
      <c r="O167" s="53" t="s">
        <v>497</v>
      </c>
      <c r="P167" s="53" t="s">
        <v>271</v>
      </c>
      <c r="Q167" s="53" t="str">
        <f>_xlfn.IFS(P167=DATOS!$R$2,DATOS!$S$2,P167=DATOS!$R$3,DATOS!$S$3,P167=DATOS!$R$4,DATOS!$S$4,P167=DATOS!$R$5,DATOS!$S$5,P167=DATOS!$R$6,DATOS!$S$6)</f>
        <v>Fuerte</v>
      </c>
      <c r="R167" s="69">
        <f>_xlfn.IFS(Q167=DATOS!$S$2,DATOS!$T$2,Q167=DATOS!$S$4,DATOS!$T$4,Q167=DATOS!$S$5,DATOS!$T$5,Q167=DATOS!$S$6,DATOS!$T$6)</f>
        <v>100</v>
      </c>
      <c r="S167" s="132"/>
      <c r="T167" s="127"/>
      <c r="U167" s="132"/>
      <c r="V167" s="132"/>
      <c r="W167" s="127"/>
      <c r="X167" s="127"/>
      <c r="Y167" s="132"/>
      <c r="Z167" s="132"/>
      <c r="AA167" s="127"/>
      <c r="AB167" s="127"/>
      <c r="AC167" s="133"/>
      <c r="AD167" s="127"/>
      <c r="AE167" s="127"/>
      <c r="AF167" s="127"/>
      <c r="AG167" s="127"/>
      <c r="AH167" s="130"/>
      <c r="AI167" s="130"/>
      <c r="AJ167" s="127"/>
      <c r="AK167" s="127"/>
      <c r="AL167" s="127"/>
      <c r="AM167" s="127"/>
      <c r="AN167" s="139"/>
      <c r="AO167" s="139"/>
      <c r="AP167" s="139"/>
    </row>
    <row r="168" spans="3:42" s="88" customFormat="1" ht="88.5" customHeight="1" x14ac:dyDescent="0.25">
      <c r="C168" s="136"/>
      <c r="D168" s="53" t="s">
        <v>300</v>
      </c>
      <c r="E168" s="127"/>
      <c r="F168" s="53" t="s">
        <v>16</v>
      </c>
      <c r="G168" s="53" t="s">
        <v>27</v>
      </c>
      <c r="H168" s="127"/>
      <c r="I168" s="127"/>
      <c r="J168" s="68" t="s">
        <v>830</v>
      </c>
      <c r="K168" s="127"/>
      <c r="L168" s="127"/>
      <c r="M168" s="127"/>
      <c r="N168" s="133"/>
      <c r="O168" s="53" t="s">
        <v>498</v>
      </c>
      <c r="P168" s="53" t="s">
        <v>271</v>
      </c>
      <c r="Q168" s="53" t="str">
        <f>_xlfn.IFS(P168=DATOS!$R$2,DATOS!$S$2,P168=DATOS!$R$3,DATOS!$S$3,P168=DATOS!$R$4,DATOS!$S$4,P168=DATOS!$R$5,DATOS!$S$5,P168=DATOS!$R$6,DATOS!$S$6)</f>
        <v>Fuerte</v>
      </c>
      <c r="R168" s="69">
        <f>_xlfn.IFS(Q168=DATOS!$S$2,DATOS!$T$2,Q168=DATOS!$S$4,DATOS!$T$4,Q168=DATOS!$S$5,DATOS!$T$5,Q168=DATOS!$S$6,DATOS!$T$6)</f>
        <v>100</v>
      </c>
      <c r="S168" s="127"/>
      <c r="T168" s="127"/>
      <c r="U168" s="132"/>
      <c r="V168" s="132"/>
      <c r="W168" s="127"/>
      <c r="X168" s="127"/>
      <c r="Y168" s="132"/>
      <c r="Z168" s="132"/>
      <c r="AA168" s="127"/>
      <c r="AB168" s="127"/>
      <c r="AC168" s="133"/>
      <c r="AD168" s="127"/>
      <c r="AE168" s="127"/>
      <c r="AF168" s="127"/>
      <c r="AG168" s="127"/>
      <c r="AH168" s="130"/>
      <c r="AI168" s="130"/>
      <c r="AJ168" s="127"/>
      <c r="AK168" s="127"/>
      <c r="AL168" s="127"/>
      <c r="AM168" s="127"/>
      <c r="AN168" s="139"/>
      <c r="AO168" s="139"/>
      <c r="AP168" s="139"/>
    </row>
    <row r="169" spans="3:42" s="88" customFormat="1" ht="97.2" customHeight="1" x14ac:dyDescent="0.25">
      <c r="C169" s="136">
        <v>45</v>
      </c>
      <c r="D169" s="53" t="s">
        <v>300</v>
      </c>
      <c r="E169" s="127" t="s">
        <v>499</v>
      </c>
      <c r="F169" s="53" t="s">
        <v>16</v>
      </c>
      <c r="G169" s="53" t="s">
        <v>18</v>
      </c>
      <c r="H169" s="127" t="s">
        <v>111</v>
      </c>
      <c r="I169" s="127" t="s">
        <v>111</v>
      </c>
      <c r="J169" s="68" t="s">
        <v>671</v>
      </c>
      <c r="K169" s="127" t="s">
        <v>673</v>
      </c>
      <c r="L169" s="127">
        <v>1</v>
      </c>
      <c r="M169" s="127">
        <v>3</v>
      </c>
      <c r="N169" s="133" t="str">
        <f>INDEX(DATOS!$J$4:$N$8,Mapa!L169:L171,Mapa!M169:M171)</f>
        <v>Moderada</v>
      </c>
      <c r="O169" s="53" t="s">
        <v>674</v>
      </c>
      <c r="P169" s="53" t="s">
        <v>273</v>
      </c>
      <c r="Q169" s="53" t="str">
        <f>_xlfn.IFS(P169=DATOS!$R$2,DATOS!$S$2,P169=DATOS!$R$3,DATOS!$S$3,P169=DATOS!$R$4,DATOS!$S$4,P169=DATOS!$R$5,DATOS!$S$5,P169=DATOS!$R$6,DATOS!$S$6)</f>
        <v>Moderado</v>
      </c>
      <c r="R169" s="69">
        <f>_xlfn.IFS(Q169=DATOS!$S$2,DATOS!$T$2,Q169=DATOS!$S$4,DATOS!$T$4,Q169=DATOS!$S$5,DATOS!$T$5,Q169=DATOS!$S$6,DATOS!$T$6)</f>
        <v>50</v>
      </c>
      <c r="S169" s="132">
        <f>AVERAGE(R169:R171)</f>
        <v>83.333333333333329</v>
      </c>
      <c r="T169" s="127" t="str">
        <f>IF(S169&gt;=100,"Fuerte",IF(OR(S169=99,S169&gt;=50),"Moderado","Débil"))</f>
        <v>Moderado</v>
      </c>
      <c r="U169" s="132" t="s">
        <v>90</v>
      </c>
      <c r="V169" s="132" t="s">
        <v>91</v>
      </c>
      <c r="W169" s="132">
        <f>_xlfn.IFS(AND(T169=DATOS!$S$5,U169=DATOS!$X$2),2,AND(T169=DATOS!$S$5,U169=DATOS!$U$4),0,AND(T169=DATOS!$S$5,U169=DATOS!$U$3),0,AND(T169=DATOS!$S$4,U169=DATOS!$U$2,1),1,AND(T169=DATOS!$S$4,U169=DATOS!$U$4),0,AND(T169=DATOS!$S$4,U169=DATOS!$U$3),0,AND(T169=DATOS!$S$2,U169=DATOS!$U$4),0)</f>
        <v>1</v>
      </c>
      <c r="X169" s="132">
        <f>_xlfn.IFS(AND(T169=DATOS!$S$5,V169=DATOS!$U$2),2,AND(T169=DATOS!$S$5,V169=DATOS!$U$4),0,AND(T169=DATOS!$S$5,V169=DATOS!$U$3),1,AND(T169=DATOS!$S$4,V169=DATOS!$U$2,1),1,AND(T169=DATOS!$S$4,V169=DATOS!$U$4),0,AND(T169=DATOS!$S$4,V169=DATOS!$U$3),0,AND(T169=DATOS!$S$2,V169=DATOS!$U$4),0)</f>
        <v>0</v>
      </c>
      <c r="Y169" s="132">
        <f>L169-W169</f>
        <v>0</v>
      </c>
      <c r="Z169" s="132">
        <f>M169-X169</f>
        <v>3</v>
      </c>
      <c r="AA169" s="132">
        <f>_xlfn.IFS(AND(Y169=0),1,AND(Y169=1),1,AND(Y169=2),2,AND(Y169=3),3,AND(Y169=4),4,AND(Y169=5),5,AND(Y169=-1),1)</f>
        <v>1</v>
      </c>
      <c r="AB169" s="132">
        <f>_xlfn.IFS(AND(Z169=0),1,AND(Z169=1),1,AND(Z169=2),2,AND(Z169=3),3,AND(Z169=4),4,AND(Z169=5),5,AND(Z169=-1),1)</f>
        <v>3</v>
      </c>
      <c r="AC169" s="133" t="str">
        <f>INDEX(DATOS!$J$4:$N$8,Mapa!AA169:AA171,Mapa!AB169:AB171)</f>
        <v>Moderada</v>
      </c>
      <c r="AD169" s="127" t="str">
        <f>_xlfn.IFS(AC169=DATOS!$O$2,DATOS!$P$2,AC169=DATOS!$O$3,DATOS!$P$3,AC169=DATOS!$O$4,DATOS!$P$4,AC169=DATOS!$O$5,DATOS!$P$5)</f>
        <v>Asumir o reducir el riesgo</v>
      </c>
      <c r="AE169" s="127" t="s">
        <v>63</v>
      </c>
      <c r="AF169" s="127" t="s">
        <v>831</v>
      </c>
      <c r="AG169" s="127" t="s">
        <v>490</v>
      </c>
      <c r="AH169" s="130">
        <v>45665</v>
      </c>
      <c r="AI169" s="130">
        <v>46022</v>
      </c>
      <c r="AJ169" s="127" t="s">
        <v>81</v>
      </c>
      <c r="AK169" s="127" t="s">
        <v>446</v>
      </c>
      <c r="AL169" s="127" t="s">
        <v>445</v>
      </c>
      <c r="AM169" s="127" t="s">
        <v>675</v>
      </c>
      <c r="AN169" s="127" t="s">
        <v>108</v>
      </c>
      <c r="AO169" s="127" t="s">
        <v>111</v>
      </c>
      <c r="AP169" s="127" t="s">
        <v>111</v>
      </c>
    </row>
    <row r="170" spans="3:42" s="88" customFormat="1" ht="111.45" customHeight="1" x14ac:dyDescent="0.25">
      <c r="C170" s="136"/>
      <c r="D170" s="53" t="s">
        <v>300</v>
      </c>
      <c r="E170" s="127"/>
      <c r="F170" s="53" t="s">
        <v>16</v>
      </c>
      <c r="G170" s="53" t="s">
        <v>18</v>
      </c>
      <c r="H170" s="127"/>
      <c r="I170" s="127"/>
      <c r="J170" s="68" t="s">
        <v>672</v>
      </c>
      <c r="K170" s="127"/>
      <c r="L170" s="127"/>
      <c r="M170" s="127"/>
      <c r="N170" s="133"/>
      <c r="O170" s="53" t="s">
        <v>500</v>
      </c>
      <c r="P170" s="53" t="s">
        <v>271</v>
      </c>
      <c r="Q170" s="53" t="str">
        <f>_xlfn.IFS(P170=DATOS!$R$2,DATOS!$S$2,P170=DATOS!$R$3,DATOS!$S$3,P170=DATOS!$R$4,DATOS!$S$4,P170=DATOS!$R$5,DATOS!$S$5,P170=DATOS!$R$6,DATOS!$S$6)</f>
        <v>Fuerte</v>
      </c>
      <c r="R170" s="69">
        <f>_xlfn.IFS(Q170=DATOS!$S$2,DATOS!$T$2,Q170=DATOS!$S$4,DATOS!$T$4,Q170=DATOS!$S$5,DATOS!$T$5,Q170=DATOS!$S$6,DATOS!$T$6)</f>
        <v>100</v>
      </c>
      <c r="S170" s="132"/>
      <c r="T170" s="127"/>
      <c r="U170" s="132"/>
      <c r="V170" s="132"/>
      <c r="W170" s="127"/>
      <c r="X170" s="127"/>
      <c r="Y170" s="132"/>
      <c r="Z170" s="132"/>
      <c r="AA170" s="127"/>
      <c r="AB170" s="127"/>
      <c r="AC170" s="133"/>
      <c r="AD170" s="127"/>
      <c r="AE170" s="127"/>
      <c r="AF170" s="127"/>
      <c r="AG170" s="127"/>
      <c r="AH170" s="130"/>
      <c r="AI170" s="130"/>
      <c r="AJ170" s="127"/>
      <c r="AK170" s="127"/>
      <c r="AL170" s="127"/>
      <c r="AM170" s="127"/>
      <c r="AN170" s="127"/>
      <c r="AO170" s="127"/>
      <c r="AP170" s="127"/>
    </row>
    <row r="171" spans="3:42" s="88" customFormat="1" ht="97.2" customHeight="1" x14ac:dyDescent="0.25">
      <c r="C171" s="136"/>
      <c r="D171" s="53" t="s">
        <v>300</v>
      </c>
      <c r="E171" s="127"/>
      <c r="F171" s="53" t="s">
        <v>16</v>
      </c>
      <c r="G171" s="53" t="s">
        <v>18</v>
      </c>
      <c r="H171" s="127"/>
      <c r="I171" s="127"/>
      <c r="J171" s="68" t="s">
        <v>832</v>
      </c>
      <c r="K171" s="127"/>
      <c r="L171" s="127"/>
      <c r="M171" s="127"/>
      <c r="N171" s="133"/>
      <c r="O171" s="53" t="s">
        <v>833</v>
      </c>
      <c r="P171" s="53" t="s">
        <v>271</v>
      </c>
      <c r="Q171" s="53" t="str">
        <f>_xlfn.IFS(P171=DATOS!$R$2,DATOS!$S$2,P171=DATOS!$R$3,DATOS!$S$3,P171=DATOS!$R$4,DATOS!$S$4,P171=DATOS!$R$5,DATOS!$S$5,P171=DATOS!$R$6,DATOS!$S$6)</f>
        <v>Fuerte</v>
      </c>
      <c r="R171" s="69">
        <f>_xlfn.IFS(Q171=DATOS!$S$2,DATOS!$T$2,Q171=DATOS!$S$4,DATOS!$T$4,Q171=DATOS!$S$5,DATOS!$T$5,Q171=DATOS!$S$6,DATOS!$T$6)</f>
        <v>100</v>
      </c>
      <c r="S171" s="127"/>
      <c r="T171" s="127"/>
      <c r="U171" s="132"/>
      <c r="V171" s="132"/>
      <c r="W171" s="127"/>
      <c r="X171" s="127"/>
      <c r="Y171" s="132"/>
      <c r="Z171" s="132"/>
      <c r="AA171" s="127"/>
      <c r="AB171" s="127"/>
      <c r="AC171" s="133"/>
      <c r="AD171" s="127"/>
      <c r="AE171" s="127"/>
      <c r="AF171" s="127"/>
      <c r="AG171" s="127"/>
      <c r="AH171" s="130"/>
      <c r="AI171" s="130"/>
      <c r="AJ171" s="127"/>
      <c r="AK171" s="127"/>
      <c r="AL171" s="127"/>
      <c r="AM171" s="127"/>
      <c r="AN171" s="127"/>
      <c r="AO171" s="127"/>
      <c r="AP171" s="127"/>
    </row>
    <row r="172" spans="3:42" s="88" customFormat="1" ht="120" customHeight="1" x14ac:dyDescent="0.25">
      <c r="C172" s="136">
        <v>46</v>
      </c>
      <c r="D172" s="53" t="s">
        <v>301</v>
      </c>
      <c r="E172" s="127" t="s">
        <v>479</v>
      </c>
      <c r="F172" s="53" t="s">
        <v>16</v>
      </c>
      <c r="G172" s="53" t="s">
        <v>27</v>
      </c>
      <c r="H172" s="127" t="s">
        <v>111</v>
      </c>
      <c r="I172" s="127" t="s">
        <v>111</v>
      </c>
      <c r="J172" s="68" t="s">
        <v>676</v>
      </c>
      <c r="K172" s="127" t="s">
        <v>677</v>
      </c>
      <c r="L172" s="127">
        <v>4</v>
      </c>
      <c r="M172" s="127">
        <v>3</v>
      </c>
      <c r="N172" s="133" t="str">
        <f>INDEX(DATOS!$J$4:$N$8,Mapa!L172:L174,Mapa!M172:M174)</f>
        <v>Alta</v>
      </c>
      <c r="O172" s="53" t="s">
        <v>678</v>
      </c>
      <c r="P172" s="53" t="s">
        <v>271</v>
      </c>
      <c r="Q172" s="53" t="str">
        <f>_xlfn.IFS(P172=DATOS!$R$2,DATOS!$S$2,P172=DATOS!$R$3,DATOS!$S$3,P172=DATOS!$R$4,DATOS!$S$4,P172=DATOS!$R$5,DATOS!$S$5,P172=DATOS!$R$6,DATOS!$S$6)</f>
        <v>Fuerte</v>
      </c>
      <c r="R172" s="69">
        <f>_xlfn.IFS(Q172=DATOS!$S$2,DATOS!$T$2,Q172=DATOS!$S$4,DATOS!$T$4,Q172=DATOS!$S$5,DATOS!$T$5,Q172=DATOS!$S$6,DATOS!$T$6)</f>
        <v>100</v>
      </c>
      <c r="S172" s="132">
        <f>AVERAGE(R172:R174)</f>
        <v>100</v>
      </c>
      <c r="T172" s="127" t="str">
        <f>IF(S172&gt;=100,"Fuerte",IF(OR(S172=99,S172&gt;=50),"Moderado","Débil"))</f>
        <v>Fuerte</v>
      </c>
      <c r="U172" s="132" t="s">
        <v>90</v>
      </c>
      <c r="V172" s="132" t="s">
        <v>92</v>
      </c>
      <c r="W172" s="132">
        <f>_xlfn.IFS(AND(T172=DATOS!$S$5,U172=DATOS!$X$2),2,AND(T172=DATOS!$S$5,U172=DATOS!$U$4),0,AND(T172=DATOS!$S$5,U172=DATOS!$U$3),0,AND(T172=DATOS!$S$4,U172=DATOS!$U$2,1),1,AND(T172=DATOS!$S$4,U172=DATOS!$U$4),0,AND(T172=DATOS!$S$4,U172=DATOS!$U$3),0,AND(T172=DATOS!$S$2,U172=DATOS!$U$4),0)</f>
        <v>2</v>
      </c>
      <c r="X172" s="132">
        <f>_xlfn.IFS(AND(T172=DATOS!$S$5,V172=DATOS!$U$2),2,AND(T172=DATOS!$S$5,V172=DATOS!$U$4),0,AND(T172=DATOS!$S$5,V172=DATOS!$U$3),1,AND(T172=DATOS!$S$4,V172=DATOS!$U$2,1),1,AND(T172=DATOS!$S$4,V172=DATOS!$U$4),0,AND(T172=DATOS!$S$4,V172=DATOS!$U$3),0,AND(T172=DATOS!$S$2,V172=DATOS!$U$4),0)</f>
        <v>0</v>
      </c>
      <c r="Y172" s="132">
        <f>L172-W172</f>
        <v>2</v>
      </c>
      <c r="Z172" s="132">
        <f>M172-X172</f>
        <v>3</v>
      </c>
      <c r="AA172" s="132">
        <f>_xlfn.IFS(AND(Y172=0),1,AND(Y172=1),1,AND(Y172=2),2,AND(Y172=3),3,AND(Y172=4),4,AND(Y172=5),5,AND(Y172=-1),1)</f>
        <v>2</v>
      </c>
      <c r="AB172" s="132">
        <f>_xlfn.IFS(AND(Z172=0),1,AND(Z172=1),1,AND(Z172=2),2,AND(Z172=3),3,AND(Z172=4),4,AND(Z172=5),5,AND(Z172=-1),1)</f>
        <v>3</v>
      </c>
      <c r="AC172" s="133" t="str">
        <f>INDEX(DATOS!$J$4:$N$8,Mapa!AA172:AA174,Mapa!AB172:AB174)</f>
        <v>Moderada</v>
      </c>
      <c r="AD172" s="127" t="str">
        <f>_xlfn.IFS(AC172=DATOS!$O$2,DATOS!$P$2,AC172=DATOS!$O$3,DATOS!$P$3,AC172=DATOS!$O$4,DATOS!$P$4,AC172=DATOS!$O$5,DATOS!$P$5)</f>
        <v>Asumir o reducir el riesgo</v>
      </c>
      <c r="AE172" s="127" t="s">
        <v>63</v>
      </c>
      <c r="AF172" s="127" t="s">
        <v>834</v>
      </c>
      <c r="AG172" s="127" t="s">
        <v>501</v>
      </c>
      <c r="AH172" s="130">
        <v>45665</v>
      </c>
      <c r="AI172" s="130">
        <v>46022</v>
      </c>
      <c r="AJ172" s="127" t="s">
        <v>81</v>
      </c>
      <c r="AK172" s="127" t="s">
        <v>470</v>
      </c>
      <c r="AL172" s="127" t="s">
        <v>469</v>
      </c>
      <c r="AM172" s="127" t="s">
        <v>471</v>
      </c>
      <c r="AN172" s="127" t="s">
        <v>108</v>
      </c>
      <c r="AO172" s="127" t="s">
        <v>111</v>
      </c>
      <c r="AP172" s="127" t="s">
        <v>111</v>
      </c>
    </row>
    <row r="173" spans="3:42" s="88" customFormat="1" ht="96" customHeight="1" x14ac:dyDescent="0.25">
      <c r="C173" s="136"/>
      <c r="D173" s="53" t="s">
        <v>301</v>
      </c>
      <c r="E173" s="127"/>
      <c r="F173" s="53" t="s">
        <v>16</v>
      </c>
      <c r="G173" s="53" t="s">
        <v>27</v>
      </c>
      <c r="H173" s="127"/>
      <c r="I173" s="127"/>
      <c r="J173" s="68" t="s">
        <v>502</v>
      </c>
      <c r="K173" s="127"/>
      <c r="L173" s="127"/>
      <c r="M173" s="127"/>
      <c r="N173" s="133"/>
      <c r="O173" s="53" t="s">
        <v>503</v>
      </c>
      <c r="P173" s="53" t="s">
        <v>271</v>
      </c>
      <c r="Q173" s="53" t="str">
        <f>_xlfn.IFS(P173=DATOS!$R$2,DATOS!$S$2,P173=DATOS!$R$3,DATOS!$S$3,P173=DATOS!$R$4,DATOS!$S$4,P173=DATOS!$R$5,DATOS!$S$5,P173=DATOS!$R$6,DATOS!$S$6)</f>
        <v>Fuerte</v>
      </c>
      <c r="R173" s="69">
        <f>_xlfn.IFS(Q173=DATOS!$S$2,DATOS!$T$2,Q173=DATOS!$S$4,DATOS!$T$4,Q173=DATOS!$S$5,DATOS!$T$5,Q173=DATOS!$S$6,DATOS!$T$6)</f>
        <v>100</v>
      </c>
      <c r="S173" s="132"/>
      <c r="T173" s="127"/>
      <c r="U173" s="132"/>
      <c r="V173" s="132"/>
      <c r="W173" s="127"/>
      <c r="X173" s="127"/>
      <c r="Y173" s="132"/>
      <c r="Z173" s="132"/>
      <c r="AA173" s="127"/>
      <c r="AB173" s="127"/>
      <c r="AC173" s="133"/>
      <c r="AD173" s="127"/>
      <c r="AE173" s="127"/>
      <c r="AF173" s="127"/>
      <c r="AG173" s="127"/>
      <c r="AH173" s="130"/>
      <c r="AI173" s="130"/>
      <c r="AJ173" s="127"/>
      <c r="AK173" s="127"/>
      <c r="AL173" s="127"/>
      <c r="AM173" s="127"/>
      <c r="AN173" s="127"/>
      <c r="AO173" s="127"/>
      <c r="AP173" s="127"/>
    </row>
    <row r="174" spans="3:42" s="88" customFormat="1" ht="75.75" customHeight="1" x14ac:dyDescent="0.25">
      <c r="C174" s="136"/>
      <c r="D174" s="53" t="s">
        <v>301</v>
      </c>
      <c r="E174" s="127"/>
      <c r="F174" s="53" t="s">
        <v>16</v>
      </c>
      <c r="G174" s="53" t="s">
        <v>27</v>
      </c>
      <c r="H174" s="127"/>
      <c r="I174" s="127"/>
      <c r="J174" s="68" t="s">
        <v>504</v>
      </c>
      <c r="K174" s="127"/>
      <c r="L174" s="127"/>
      <c r="M174" s="127"/>
      <c r="N174" s="133"/>
      <c r="O174" s="53" t="s">
        <v>468</v>
      </c>
      <c r="P174" s="53" t="s">
        <v>271</v>
      </c>
      <c r="Q174" s="53" t="str">
        <f>_xlfn.IFS(P174=DATOS!$R$2,DATOS!$S$2,P174=DATOS!$R$3,DATOS!$S$3,P174=DATOS!$R$4,DATOS!$S$4,P174=DATOS!$R$5,DATOS!$S$5,P174=DATOS!$R$6,DATOS!$S$6)</f>
        <v>Fuerte</v>
      </c>
      <c r="R174" s="69">
        <f>_xlfn.IFS(Q174=DATOS!$S$2,DATOS!$T$2,Q174=DATOS!$S$4,DATOS!$T$4,Q174=DATOS!$S$5,DATOS!$T$5,Q174=DATOS!$S$6,DATOS!$T$6)</f>
        <v>100</v>
      </c>
      <c r="S174" s="127"/>
      <c r="T174" s="127"/>
      <c r="U174" s="132"/>
      <c r="V174" s="132"/>
      <c r="W174" s="127"/>
      <c r="X174" s="127"/>
      <c r="Y174" s="132"/>
      <c r="Z174" s="132"/>
      <c r="AA174" s="127"/>
      <c r="AB174" s="127"/>
      <c r="AC174" s="133"/>
      <c r="AD174" s="127"/>
      <c r="AE174" s="127"/>
      <c r="AF174" s="127"/>
      <c r="AG174" s="127"/>
      <c r="AH174" s="130"/>
      <c r="AI174" s="130"/>
      <c r="AJ174" s="127"/>
      <c r="AK174" s="127"/>
      <c r="AL174" s="127"/>
      <c r="AM174" s="127"/>
      <c r="AN174" s="127"/>
      <c r="AO174" s="127"/>
      <c r="AP174" s="127"/>
    </row>
    <row r="175" spans="3:42" s="88" customFormat="1" ht="147" customHeight="1" x14ac:dyDescent="0.25">
      <c r="C175" s="136">
        <v>47</v>
      </c>
      <c r="D175" s="53" t="s">
        <v>301</v>
      </c>
      <c r="E175" s="127" t="s">
        <v>447</v>
      </c>
      <c r="F175" s="53" t="s">
        <v>16</v>
      </c>
      <c r="G175" s="53" t="s">
        <v>27</v>
      </c>
      <c r="H175" s="127" t="s">
        <v>111</v>
      </c>
      <c r="I175" s="127" t="s">
        <v>111</v>
      </c>
      <c r="J175" s="68" t="s">
        <v>505</v>
      </c>
      <c r="K175" s="127" t="s">
        <v>480</v>
      </c>
      <c r="L175" s="127">
        <v>2</v>
      </c>
      <c r="M175" s="127">
        <v>4</v>
      </c>
      <c r="N175" s="133" t="str">
        <f>INDEX(DATOS!$J$4:$N$8,Mapa!L175:L177,Mapa!M175:M177)</f>
        <v>Alta</v>
      </c>
      <c r="O175" s="53" t="s">
        <v>467</v>
      </c>
      <c r="P175" s="53" t="s">
        <v>271</v>
      </c>
      <c r="Q175" s="53" t="str">
        <f>_xlfn.IFS(P175=DATOS!$R$2,DATOS!$S$2,P175=DATOS!$R$3,DATOS!$S$3,P175=DATOS!$R$4,DATOS!$S$4,P175=DATOS!$R$5,DATOS!$S$5,P175=DATOS!$R$6,DATOS!$S$6)</f>
        <v>Fuerte</v>
      </c>
      <c r="R175" s="69">
        <f>_xlfn.IFS(Q175=DATOS!$S$2,DATOS!$T$2,Q175=DATOS!$S$4,DATOS!$T$4,Q175=DATOS!$S$5,DATOS!$T$5,Q175=DATOS!$S$6,DATOS!$T$6)</f>
        <v>100</v>
      </c>
      <c r="S175" s="132">
        <f>AVERAGE(R175:R177)</f>
        <v>100</v>
      </c>
      <c r="T175" s="127" t="str">
        <f>IF(S175&gt;=100,"Fuerte",IF(OR(S175=99,S175&gt;=50),"Moderado","Débil"))</f>
        <v>Fuerte</v>
      </c>
      <c r="U175" s="132" t="s">
        <v>90</v>
      </c>
      <c r="V175" s="132" t="s">
        <v>91</v>
      </c>
      <c r="W175" s="132">
        <f>_xlfn.IFS(AND(T175=DATOS!$S$5,U175=DATOS!$X$2),2,AND(T175=DATOS!$S$5,U175=DATOS!$U$4),0,AND(T175=DATOS!$S$5,U175=DATOS!$U$3),0,AND(T175=DATOS!$S$4,U175=DATOS!$U$2,1),1,AND(T175=DATOS!$S$4,U175=DATOS!$U$4),0,AND(T175=DATOS!$S$4,U175=DATOS!$U$3),0,AND(T175=DATOS!$S$2,U175=DATOS!$U$4),0)</f>
        <v>2</v>
      </c>
      <c r="X175" s="132">
        <f>_xlfn.IFS(AND(T175=DATOS!$S$5,V175=DATOS!$U$2),2,AND(T175=DATOS!$S$5,V175=DATOS!$U$4),0,AND(T175=DATOS!$S$5,V175=DATOS!$U$3),1,AND(T175=DATOS!$S$4,V175=DATOS!$U$2,1),1,AND(T175=DATOS!$S$4,V175=DATOS!$U$4),0,AND(T175=DATOS!$S$4,V175=DATOS!$U$3),0,AND(T175=DATOS!$S$2,V175=DATOS!$U$4),0)</f>
        <v>1</v>
      </c>
      <c r="Y175" s="132">
        <f>L175-W175</f>
        <v>0</v>
      </c>
      <c r="Z175" s="132">
        <f>M175-X175</f>
        <v>3</v>
      </c>
      <c r="AA175" s="132">
        <f>_xlfn.IFS(AND(Y175=0),1,AND(Y175=1),1,AND(Y175=2),2,AND(Y175=3),3,AND(Y175=4),4,AND(Y175=5),5,AND(Y175=-1),1)</f>
        <v>1</v>
      </c>
      <c r="AB175" s="132">
        <f>_xlfn.IFS(AND(Z175=0),1,AND(Z175=1),1,AND(Z175=2),2,AND(Z175=3),3,AND(Z175=4),4,AND(Z175=5),5,AND(Z175=-1),1)</f>
        <v>3</v>
      </c>
      <c r="AC175" s="133" t="str">
        <f>INDEX(DATOS!$J$4:$N$8,Mapa!AA175:AA177,Mapa!AB175:AB177)</f>
        <v>Moderada</v>
      </c>
      <c r="AD175" s="127" t="str">
        <f>_xlfn.IFS(AC175=DATOS!$O$2,DATOS!$P$2,AC175=DATOS!$O$3,DATOS!$P$3,AC175=DATOS!$O$4,DATOS!$P$4,AC175=DATOS!$O$5,DATOS!$P$5)</f>
        <v>Asumir o reducir el riesgo</v>
      </c>
      <c r="AE175" s="127" t="s">
        <v>63</v>
      </c>
      <c r="AF175" s="127" t="s">
        <v>834</v>
      </c>
      <c r="AG175" s="127" t="s">
        <v>501</v>
      </c>
      <c r="AH175" s="130">
        <v>45665</v>
      </c>
      <c r="AI175" s="130">
        <v>46022</v>
      </c>
      <c r="AJ175" s="127" t="s">
        <v>81</v>
      </c>
      <c r="AK175" s="127" t="s">
        <v>470</v>
      </c>
      <c r="AL175" s="127" t="s">
        <v>469</v>
      </c>
      <c r="AM175" s="127" t="s">
        <v>506</v>
      </c>
      <c r="AN175" s="127" t="s">
        <v>108</v>
      </c>
      <c r="AO175" s="127" t="s">
        <v>111</v>
      </c>
      <c r="AP175" s="127" t="s">
        <v>111</v>
      </c>
    </row>
    <row r="176" spans="3:42" s="88" customFormat="1" ht="102" customHeight="1" x14ac:dyDescent="0.25">
      <c r="C176" s="136"/>
      <c r="D176" s="53" t="s">
        <v>301</v>
      </c>
      <c r="E176" s="127"/>
      <c r="F176" s="53" t="s">
        <v>16</v>
      </c>
      <c r="G176" s="53" t="s">
        <v>27</v>
      </c>
      <c r="H176" s="127"/>
      <c r="I176" s="127"/>
      <c r="J176" s="68" t="s">
        <v>450</v>
      </c>
      <c r="K176" s="127"/>
      <c r="L176" s="127"/>
      <c r="M176" s="127"/>
      <c r="N176" s="133"/>
      <c r="O176" s="53" t="s">
        <v>503</v>
      </c>
      <c r="P176" s="53" t="s">
        <v>271</v>
      </c>
      <c r="Q176" s="53" t="str">
        <f>_xlfn.IFS(P176=DATOS!$R$2,DATOS!$S$2,P176=DATOS!$R$3,DATOS!$S$3,P176=DATOS!$R$4,DATOS!$S$4,P176=DATOS!$R$5,DATOS!$S$5,P176=DATOS!$R$6,DATOS!$S$6)</f>
        <v>Fuerte</v>
      </c>
      <c r="R176" s="69">
        <f>_xlfn.IFS(Q176=DATOS!$S$2,DATOS!$T$2,Q176=DATOS!$S$4,DATOS!$T$4,Q176=DATOS!$S$5,DATOS!$T$5,Q176=DATOS!$S$6,DATOS!$T$6)</f>
        <v>100</v>
      </c>
      <c r="S176" s="132"/>
      <c r="T176" s="127"/>
      <c r="U176" s="132"/>
      <c r="V176" s="132"/>
      <c r="W176" s="127"/>
      <c r="X176" s="127"/>
      <c r="Y176" s="132"/>
      <c r="Z176" s="132"/>
      <c r="AA176" s="127"/>
      <c r="AB176" s="127"/>
      <c r="AC176" s="133"/>
      <c r="AD176" s="127"/>
      <c r="AE176" s="127"/>
      <c r="AF176" s="127"/>
      <c r="AG176" s="127"/>
      <c r="AH176" s="130"/>
      <c r="AI176" s="130"/>
      <c r="AJ176" s="127"/>
      <c r="AK176" s="127"/>
      <c r="AL176" s="127"/>
      <c r="AM176" s="127"/>
      <c r="AN176" s="127"/>
      <c r="AO176" s="127"/>
      <c r="AP176" s="127"/>
    </row>
    <row r="177" spans="3:42" s="88" customFormat="1" ht="54.75" customHeight="1" x14ac:dyDescent="0.25">
      <c r="C177" s="136"/>
      <c r="D177" s="53" t="s">
        <v>301</v>
      </c>
      <c r="E177" s="127"/>
      <c r="F177" s="53" t="s">
        <v>16</v>
      </c>
      <c r="G177" s="53" t="s">
        <v>27</v>
      </c>
      <c r="H177" s="127"/>
      <c r="I177" s="127"/>
      <c r="J177" s="68" t="s">
        <v>507</v>
      </c>
      <c r="K177" s="127"/>
      <c r="L177" s="127"/>
      <c r="M177" s="127"/>
      <c r="N177" s="133"/>
      <c r="O177" s="53" t="s">
        <v>468</v>
      </c>
      <c r="P177" s="53" t="s">
        <v>271</v>
      </c>
      <c r="Q177" s="53" t="str">
        <f>_xlfn.IFS(P177=DATOS!$R$2,DATOS!$S$2,P177=DATOS!$R$3,DATOS!$S$3,P177=DATOS!$R$4,DATOS!$S$4,P177=DATOS!$R$5,DATOS!$S$5,P177=DATOS!$R$6,DATOS!$S$6)</f>
        <v>Fuerte</v>
      </c>
      <c r="R177" s="69">
        <f>_xlfn.IFS(Q177=DATOS!$S$2,DATOS!$T$2,Q177=DATOS!$S$4,DATOS!$T$4,Q177=DATOS!$S$5,DATOS!$T$5,Q177=DATOS!$S$6,DATOS!$T$6)</f>
        <v>100</v>
      </c>
      <c r="S177" s="127"/>
      <c r="T177" s="127"/>
      <c r="U177" s="132"/>
      <c r="V177" s="132"/>
      <c r="W177" s="127"/>
      <c r="X177" s="127"/>
      <c r="Y177" s="132"/>
      <c r="Z177" s="132"/>
      <c r="AA177" s="127"/>
      <c r="AB177" s="127"/>
      <c r="AC177" s="133"/>
      <c r="AD177" s="127"/>
      <c r="AE177" s="127"/>
      <c r="AF177" s="127"/>
      <c r="AG177" s="127"/>
      <c r="AH177" s="130"/>
      <c r="AI177" s="130"/>
      <c r="AJ177" s="127"/>
      <c r="AK177" s="127"/>
      <c r="AL177" s="127"/>
      <c r="AM177" s="127"/>
      <c r="AN177" s="127"/>
      <c r="AO177" s="127"/>
      <c r="AP177" s="127"/>
    </row>
    <row r="178" spans="3:42" s="88" customFormat="1" ht="110.25" customHeight="1" x14ac:dyDescent="0.25">
      <c r="C178" s="136">
        <v>48</v>
      </c>
      <c r="D178" s="53" t="s">
        <v>301</v>
      </c>
      <c r="E178" s="127" t="s">
        <v>741</v>
      </c>
      <c r="F178" s="53" t="s">
        <v>16</v>
      </c>
      <c r="G178" s="53" t="s">
        <v>27</v>
      </c>
      <c r="H178" s="127" t="s">
        <v>111</v>
      </c>
      <c r="I178" s="127" t="s">
        <v>111</v>
      </c>
      <c r="J178" s="68" t="s">
        <v>508</v>
      </c>
      <c r="K178" s="127" t="s">
        <v>449</v>
      </c>
      <c r="L178" s="127">
        <v>3</v>
      </c>
      <c r="M178" s="127">
        <v>4</v>
      </c>
      <c r="N178" s="133" t="str">
        <f>INDEX(DATOS!$J$4:$N$8,Mapa!L178:L180,Mapa!M178:M180)</f>
        <v>Extrema</v>
      </c>
      <c r="O178" s="53" t="s">
        <v>467</v>
      </c>
      <c r="P178" s="53" t="s">
        <v>271</v>
      </c>
      <c r="Q178" s="53" t="str">
        <f>_xlfn.IFS(P178=DATOS!$R$2,DATOS!$S$2,P178=DATOS!$R$3,DATOS!$S$3,P178=DATOS!$R$4,DATOS!$S$4,P178=DATOS!$R$5,DATOS!$S$5,P178=DATOS!$R$6,DATOS!$S$6)</f>
        <v>Fuerte</v>
      </c>
      <c r="R178" s="69">
        <f>_xlfn.IFS(Q178=DATOS!$S$2,DATOS!$T$2,Q178=DATOS!$S$4,DATOS!$T$4,Q178=DATOS!$S$5,DATOS!$T$5,Q178=DATOS!$S$6,DATOS!$T$6)</f>
        <v>100</v>
      </c>
      <c r="S178" s="132">
        <f>AVERAGE(R178:R180)</f>
        <v>100</v>
      </c>
      <c r="T178" s="127" t="str">
        <f>IF(S178&gt;=100,"Fuerte",IF(OR(S178=99,S178&gt;=50),"Moderado","Débil"))</f>
        <v>Fuerte</v>
      </c>
      <c r="U178" s="132" t="s">
        <v>90</v>
      </c>
      <c r="V178" s="132" t="s">
        <v>91</v>
      </c>
      <c r="W178" s="132">
        <f>_xlfn.IFS(AND(T178=DATOS!$S$5,U178=DATOS!$X$2),2,AND(T178=DATOS!$S$5,U178=DATOS!$U$4),0,AND(T178=DATOS!$S$5,U178=DATOS!$U$3),0,AND(T178=DATOS!$S$4,U178=DATOS!$U$2,1),1,AND(T178=DATOS!$S$4,U178=DATOS!$U$4),0,AND(T178=DATOS!$S$4,U178=DATOS!$U$3),0,AND(T178=DATOS!$S$2,U178=DATOS!$U$4),0)</f>
        <v>2</v>
      </c>
      <c r="X178" s="132">
        <f>_xlfn.IFS(AND(T178=DATOS!$S$5,V178=DATOS!$U$2),2,AND(T178=DATOS!$S$5,V178=DATOS!$U$4),0,AND(T178=DATOS!$S$5,V178=DATOS!$U$3),1,AND(T178=DATOS!$S$4,V178=DATOS!$U$2,1),1,AND(T178=DATOS!$S$4,V178=DATOS!$U$4),0,AND(T178=DATOS!$S$4,V178=DATOS!$U$3),0,AND(T178=DATOS!$S$2,V178=DATOS!$U$4),0)</f>
        <v>1</v>
      </c>
      <c r="Y178" s="132">
        <f>L178-W178</f>
        <v>1</v>
      </c>
      <c r="Z178" s="132">
        <f>M178-X178</f>
        <v>3</v>
      </c>
      <c r="AA178" s="132">
        <f>_xlfn.IFS(AND(Y178=0),1,AND(Y178=1),1,AND(Y178=2),2,AND(Y178=3),3,AND(Y178=4),4,AND(Y178=5),5,AND(Y178=-1),1)</f>
        <v>1</v>
      </c>
      <c r="AB178" s="132">
        <f>_xlfn.IFS(AND(Z178=0),1,AND(Z178=1),1,AND(Z178=2),2,AND(Z178=3),3,AND(Z178=4),4,AND(Z178=5),5,AND(Z178=-1),1)</f>
        <v>3</v>
      </c>
      <c r="AC178" s="133" t="str">
        <f>INDEX(DATOS!$J$4:$N$8,Mapa!AA178:AA180,Mapa!AB178:AB180)</f>
        <v>Moderada</v>
      </c>
      <c r="AD178" s="127" t="str">
        <f>_xlfn.IFS(AC178=DATOS!$O$2,DATOS!$P$2,AC178=DATOS!$O$3,DATOS!$P$3,AC178=DATOS!$O$4,DATOS!$P$4,AC178=DATOS!$O$5,DATOS!$P$5)</f>
        <v>Asumir o reducir el riesgo</v>
      </c>
      <c r="AE178" s="127" t="s">
        <v>63</v>
      </c>
      <c r="AF178" s="127" t="s">
        <v>834</v>
      </c>
      <c r="AG178" s="127" t="s">
        <v>501</v>
      </c>
      <c r="AH178" s="130">
        <v>45665</v>
      </c>
      <c r="AI178" s="130">
        <v>46022</v>
      </c>
      <c r="AJ178" s="127" t="s">
        <v>81</v>
      </c>
      <c r="AK178" s="127" t="s">
        <v>470</v>
      </c>
      <c r="AL178" s="127" t="s">
        <v>469</v>
      </c>
      <c r="AM178" s="127" t="s">
        <v>472</v>
      </c>
      <c r="AN178" s="127" t="s">
        <v>108</v>
      </c>
      <c r="AO178" s="127" t="s">
        <v>111</v>
      </c>
      <c r="AP178" s="127" t="s">
        <v>111</v>
      </c>
    </row>
    <row r="179" spans="3:42" s="88" customFormat="1" ht="67.5" customHeight="1" x14ac:dyDescent="0.25">
      <c r="C179" s="136"/>
      <c r="D179" s="53" t="s">
        <v>301</v>
      </c>
      <c r="E179" s="127"/>
      <c r="F179" s="53" t="s">
        <v>16</v>
      </c>
      <c r="G179" s="53" t="s">
        <v>27</v>
      </c>
      <c r="H179" s="127"/>
      <c r="I179" s="127"/>
      <c r="J179" s="68" t="s">
        <v>448</v>
      </c>
      <c r="K179" s="127"/>
      <c r="L179" s="127"/>
      <c r="M179" s="127"/>
      <c r="N179" s="133"/>
      <c r="O179" s="53" t="s">
        <v>503</v>
      </c>
      <c r="P179" s="53" t="s">
        <v>271</v>
      </c>
      <c r="Q179" s="53" t="str">
        <f>_xlfn.IFS(P179=DATOS!$R$2,DATOS!$S$2,P179=DATOS!$R$3,DATOS!$S$3,P179=DATOS!$R$4,DATOS!$S$4,P179=DATOS!$R$5,DATOS!$S$5,P179=DATOS!$R$6,DATOS!$S$6)</f>
        <v>Fuerte</v>
      </c>
      <c r="R179" s="69">
        <f>_xlfn.IFS(Q179=DATOS!$S$2,DATOS!$T$2,Q179=DATOS!$S$4,DATOS!$T$4,Q179=DATOS!$S$5,DATOS!$T$5,Q179=DATOS!$S$6,DATOS!$T$6)</f>
        <v>100</v>
      </c>
      <c r="S179" s="132"/>
      <c r="T179" s="127"/>
      <c r="U179" s="132"/>
      <c r="V179" s="132"/>
      <c r="W179" s="127"/>
      <c r="X179" s="127"/>
      <c r="Y179" s="132"/>
      <c r="Z179" s="132"/>
      <c r="AA179" s="127"/>
      <c r="AB179" s="127"/>
      <c r="AC179" s="133"/>
      <c r="AD179" s="127"/>
      <c r="AE179" s="127"/>
      <c r="AF179" s="127"/>
      <c r="AG179" s="127"/>
      <c r="AH179" s="130"/>
      <c r="AI179" s="130"/>
      <c r="AJ179" s="127"/>
      <c r="AK179" s="127"/>
      <c r="AL179" s="127"/>
      <c r="AM179" s="127"/>
      <c r="AN179" s="127"/>
      <c r="AO179" s="127"/>
      <c r="AP179" s="127"/>
    </row>
    <row r="180" spans="3:42" s="88" customFormat="1" ht="63.75" customHeight="1" x14ac:dyDescent="0.25">
      <c r="C180" s="136"/>
      <c r="D180" s="53" t="s">
        <v>301</v>
      </c>
      <c r="E180" s="127"/>
      <c r="F180" s="53" t="s">
        <v>16</v>
      </c>
      <c r="G180" s="53" t="s">
        <v>27</v>
      </c>
      <c r="H180" s="127"/>
      <c r="I180" s="127"/>
      <c r="J180" s="68" t="s">
        <v>509</v>
      </c>
      <c r="K180" s="127"/>
      <c r="L180" s="127"/>
      <c r="M180" s="127"/>
      <c r="N180" s="133"/>
      <c r="O180" s="53" t="s">
        <v>468</v>
      </c>
      <c r="P180" s="53" t="s">
        <v>271</v>
      </c>
      <c r="Q180" s="53" t="str">
        <f>_xlfn.IFS(P180=DATOS!$R$2,DATOS!$S$2,P180=DATOS!$R$3,DATOS!$S$3,P180=DATOS!$R$4,DATOS!$S$4,P180=DATOS!$R$5,DATOS!$S$5,P180=DATOS!$R$6,DATOS!$S$6)</f>
        <v>Fuerte</v>
      </c>
      <c r="R180" s="69">
        <f>_xlfn.IFS(Q180=DATOS!$S$2,DATOS!$T$2,Q180=DATOS!$S$4,DATOS!$T$4,Q180=DATOS!$S$5,DATOS!$T$5,Q180=DATOS!$S$6,DATOS!$T$6)</f>
        <v>100</v>
      </c>
      <c r="S180" s="127"/>
      <c r="T180" s="127"/>
      <c r="U180" s="132"/>
      <c r="V180" s="132"/>
      <c r="W180" s="127"/>
      <c r="X180" s="127"/>
      <c r="Y180" s="132"/>
      <c r="Z180" s="132"/>
      <c r="AA180" s="127"/>
      <c r="AB180" s="127"/>
      <c r="AC180" s="133"/>
      <c r="AD180" s="127"/>
      <c r="AE180" s="127"/>
      <c r="AF180" s="127"/>
      <c r="AG180" s="127"/>
      <c r="AH180" s="130"/>
      <c r="AI180" s="130"/>
      <c r="AJ180" s="127"/>
      <c r="AK180" s="127"/>
      <c r="AL180" s="127"/>
      <c r="AM180" s="127"/>
      <c r="AN180" s="127"/>
      <c r="AO180" s="127"/>
      <c r="AP180" s="127"/>
    </row>
    <row r="181" spans="3:42" s="88" customFormat="1" ht="99" customHeight="1" x14ac:dyDescent="0.25">
      <c r="C181" s="136">
        <v>49</v>
      </c>
      <c r="D181" s="53" t="s">
        <v>163</v>
      </c>
      <c r="E181" s="127" t="s">
        <v>835</v>
      </c>
      <c r="F181" s="78" t="s">
        <v>16</v>
      </c>
      <c r="G181" s="78" t="s">
        <v>27</v>
      </c>
      <c r="H181" s="127" t="s">
        <v>111</v>
      </c>
      <c r="I181" s="127" t="s">
        <v>111</v>
      </c>
      <c r="J181" s="79" t="s">
        <v>578</v>
      </c>
      <c r="K181" s="127" t="s">
        <v>580</v>
      </c>
      <c r="L181" s="127">
        <v>1</v>
      </c>
      <c r="M181" s="127">
        <v>4</v>
      </c>
      <c r="N181" s="133" t="str">
        <f>INDEX(DATOS!$J$4:$N$8,Mapa!L181:L183,Mapa!M181:M183)</f>
        <v>Alta</v>
      </c>
      <c r="O181" s="53" t="s">
        <v>581</v>
      </c>
      <c r="P181" s="53" t="s">
        <v>271</v>
      </c>
      <c r="Q181" s="53" t="str">
        <f>_xlfn.IFS(P181=DATOS!$R$2,DATOS!$S$2,P181=DATOS!$R$3,DATOS!$S$3,P181=DATOS!$R$4,DATOS!$S$4,P181=DATOS!$R$5,DATOS!$S$5,P181=DATOS!$R$6,DATOS!$S$6)</f>
        <v>Fuerte</v>
      </c>
      <c r="R181" s="69">
        <f>_xlfn.IFS(Q181=DATOS!$S$2,DATOS!$T$2,Q181=DATOS!$S$4,DATOS!$T$4,Q181=DATOS!$S$5,DATOS!$T$5,Q181=DATOS!$S$6,DATOS!$T$6)</f>
        <v>100</v>
      </c>
      <c r="S181" s="132">
        <f>AVERAGE(R181:R183)</f>
        <v>66.666666666666671</v>
      </c>
      <c r="T181" s="127" t="str">
        <f>IF(S181&gt;=100,"Fuerte",IF(OR(S181=99,S181&gt;=50),"Moderado","Débil"))</f>
        <v>Moderado</v>
      </c>
      <c r="U181" s="132" t="s">
        <v>90</v>
      </c>
      <c r="V181" s="132" t="s">
        <v>90</v>
      </c>
      <c r="W181" s="132">
        <f>_xlfn.IFS(AND(T181=DATOS!$S$5,U181=DATOS!$X$2),2,AND(T181=DATOS!$S$5,U181=DATOS!$U$4),0,AND(T181=DATOS!$S$5,U181=DATOS!$U$3),0,AND(T181=DATOS!$S$4,U181=DATOS!$U$2,1),1,AND(T181=DATOS!$S$4,U181=DATOS!$U$4),0,AND(T181=DATOS!$S$4,U181=DATOS!$U$3),0,AND(T181=DATOS!$S$2,U181=DATOS!$U$4),0)</f>
        <v>1</v>
      </c>
      <c r="X181" s="132">
        <f>_xlfn.IFS(AND(T181=DATOS!$S$5,V181=DATOS!$U$2),2,AND(T181=DATOS!$S$5,V181=DATOS!$U$4),0,AND(T181=DATOS!$S$5,V181=DATOS!$U$3),1,AND(T181=DATOS!$S$4,V181=DATOS!$U$2,1),1,AND(T181=DATOS!$S$4,V181=DATOS!$U$4),0,AND(T181=DATOS!$S$4,V181=DATOS!$U$3),0,AND(T181=DATOS!$S$2,V181=DATOS!$U$4),0)</f>
        <v>1</v>
      </c>
      <c r="Y181" s="132">
        <f>L181-W181</f>
        <v>0</v>
      </c>
      <c r="Z181" s="132">
        <f>M181-X181</f>
        <v>3</v>
      </c>
      <c r="AA181" s="132">
        <f>_xlfn.IFS(AND(Y181=0),1,AND(Y181=1),1,AND(Y181=2),2,AND(Y181=3),3,AND(Y181=4),4,AND(Y181=5),5,AND(Y181=-1),1)</f>
        <v>1</v>
      </c>
      <c r="AB181" s="132">
        <f>_xlfn.IFS(AND(Z181=0),1,AND(Z181=1),1,AND(Z181=2),2,AND(Z181=3),3,AND(Z181=4),4,AND(Z181=5),5,AND(Z181=-1),1)</f>
        <v>3</v>
      </c>
      <c r="AC181" s="133" t="str">
        <f>INDEX(DATOS!$J$4:$N$8,Mapa!AA181:AA183,Mapa!AB181:AB183)</f>
        <v>Moderada</v>
      </c>
      <c r="AD181" s="127" t="str">
        <f>_xlfn.IFS(AC181=DATOS!$O$2,DATOS!$P$2,AC181=DATOS!$O$3,DATOS!$P$3,AC181=DATOS!$O$4,DATOS!$P$4,AC181=DATOS!$O$5,DATOS!$P$5)</f>
        <v>Asumir o reducir el riesgo</v>
      </c>
      <c r="AE181" s="127" t="s">
        <v>63</v>
      </c>
      <c r="AF181" s="127" t="s">
        <v>836</v>
      </c>
      <c r="AG181" s="127" t="s">
        <v>329</v>
      </c>
      <c r="AH181" s="130">
        <v>45755</v>
      </c>
      <c r="AI181" s="130">
        <v>46022</v>
      </c>
      <c r="AJ181" s="127" t="s">
        <v>81</v>
      </c>
      <c r="AK181" s="127" t="s">
        <v>837</v>
      </c>
      <c r="AL181" s="127" t="s">
        <v>583</v>
      </c>
      <c r="AM181" s="127" t="s">
        <v>151</v>
      </c>
      <c r="AN181" s="127" t="s">
        <v>108</v>
      </c>
      <c r="AO181" s="127" t="s">
        <v>111</v>
      </c>
      <c r="AP181" s="127" t="s">
        <v>111</v>
      </c>
    </row>
    <row r="182" spans="3:42" s="88" customFormat="1" ht="129" customHeight="1" x14ac:dyDescent="0.25">
      <c r="C182" s="136"/>
      <c r="D182" s="53" t="s">
        <v>163</v>
      </c>
      <c r="E182" s="127"/>
      <c r="F182" s="78" t="s">
        <v>16</v>
      </c>
      <c r="G182" s="78" t="s">
        <v>27</v>
      </c>
      <c r="H182" s="127"/>
      <c r="I182" s="127"/>
      <c r="J182" s="79" t="s">
        <v>579</v>
      </c>
      <c r="K182" s="127"/>
      <c r="L182" s="127"/>
      <c r="M182" s="127"/>
      <c r="N182" s="133"/>
      <c r="O182" s="53" t="s">
        <v>838</v>
      </c>
      <c r="P182" s="53" t="s">
        <v>271</v>
      </c>
      <c r="Q182" s="53" t="str">
        <f>_xlfn.IFS(P182=DATOS!$R$2,DATOS!$S$2,P182=DATOS!$R$3,DATOS!$S$3,P182=DATOS!$R$4,DATOS!$S$4,P182=DATOS!$R$5,DATOS!$S$5,P182=DATOS!$R$6,DATOS!$S$6)</f>
        <v>Fuerte</v>
      </c>
      <c r="R182" s="69">
        <f>_xlfn.IFS(Q182=DATOS!$S$2,DATOS!$T$2,Q182=DATOS!$S$4,DATOS!$T$4,Q182=DATOS!$S$5,DATOS!$T$5,Q182=DATOS!$S$6,DATOS!$T$6)</f>
        <v>100</v>
      </c>
      <c r="S182" s="132"/>
      <c r="T182" s="127"/>
      <c r="U182" s="132"/>
      <c r="V182" s="132"/>
      <c r="W182" s="127"/>
      <c r="X182" s="127"/>
      <c r="Y182" s="132"/>
      <c r="Z182" s="132"/>
      <c r="AA182" s="127"/>
      <c r="AB182" s="127"/>
      <c r="AC182" s="133"/>
      <c r="AD182" s="127"/>
      <c r="AE182" s="127"/>
      <c r="AF182" s="127"/>
      <c r="AG182" s="127"/>
      <c r="AH182" s="130"/>
      <c r="AI182" s="130"/>
      <c r="AJ182" s="127"/>
      <c r="AK182" s="127"/>
      <c r="AL182" s="127"/>
      <c r="AM182" s="127"/>
      <c r="AN182" s="127"/>
      <c r="AO182" s="127"/>
      <c r="AP182" s="127"/>
    </row>
    <row r="183" spans="3:42" s="88" customFormat="1" ht="76.05" customHeight="1" x14ac:dyDescent="0.25">
      <c r="C183" s="136"/>
      <c r="D183" s="53" t="s">
        <v>163</v>
      </c>
      <c r="E183" s="127"/>
      <c r="F183" s="78" t="s">
        <v>16</v>
      </c>
      <c r="G183" s="78" t="s">
        <v>27</v>
      </c>
      <c r="H183" s="127"/>
      <c r="I183" s="127"/>
      <c r="J183" s="79" t="s">
        <v>582</v>
      </c>
      <c r="K183" s="127"/>
      <c r="L183" s="127"/>
      <c r="M183" s="127"/>
      <c r="N183" s="133"/>
      <c r="O183" s="53" t="s">
        <v>839</v>
      </c>
      <c r="P183" s="53" t="s">
        <v>67</v>
      </c>
      <c r="Q183" s="53" t="str">
        <f>_xlfn.IFS(P183=DATOS!$R$2,DATOS!$S$2,P183=DATOS!$R$3,DATOS!$S$3,P183=DATOS!$R$4,DATOS!$S$4,P183=DATOS!$R$5,DATOS!$S$5,P183=DATOS!$R$6,DATOS!$S$6)</f>
        <v>Débil</v>
      </c>
      <c r="R183" s="69">
        <f>_xlfn.IFS(Q183=DATOS!$S$2,DATOS!$T$2,Q183=DATOS!$S$4,DATOS!$T$4,Q183=DATOS!$S$5,DATOS!$T$5,Q183=DATOS!$S$6,DATOS!$T$6)</f>
        <v>0</v>
      </c>
      <c r="S183" s="127"/>
      <c r="T183" s="127"/>
      <c r="U183" s="132"/>
      <c r="V183" s="132"/>
      <c r="W183" s="127"/>
      <c r="X183" s="127"/>
      <c r="Y183" s="132"/>
      <c r="Z183" s="132"/>
      <c r="AA183" s="127"/>
      <c r="AB183" s="127"/>
      <c r="AC183" s="133"/>
      <c r="AD183" s="127"/>
      <c r="AE183" s="127"/>
      <c r="AF183" s="127"/>
      <c r="AG183" s="127"/>
      <c r="AH183" s="130"/>
      <c r="AI183" s="130"/>
      <c r="AJ183" s="127"/>
      <c r="AK183" s="127"/>
      <c r="AL183" s="127"/>
      <c r="AM183" s="127"/>
      <c r="AN183" s="127"/>
      <c r="AO183" s="127"/>
      <c r="AP183" s="127"/>
    </row>
    <row r="184" spans="3:42" s="88" customFormat="1" ht="54.75" customHeight="1" x14ac:dyDescent="0.25">
      <c r="C184" s="136">
        <v>50</v>
      </c>
      <c r="D184" s="53" t="s">
        <v>270</v>
      </c>
      <c r="E184" s="127" t="s">
        <v>585</v>
      </c>
      <c r="F184" s="78" t="s">
        <v>16</v>
      </c>
      <c r="G184" s="78" t="s">
        <v>27</v>
      </c>
      <c r="H184" s="127" t="s">
        <v>111</v>
      </c>
      <c r="I184" s="127" t="s">
        <v>111</v>
      </c>
      <c r="J184" s="79" t="s">
        <v>586</v>
      </c>
      <c r="K184" s="127" t="s">
        <v>589</v>
      </c>
      <c r="L184" s="127">
        <v>1</v>
      </c>
      <c r="M184" s="127">
        <v>4</v>
      </c>
      <c r="N184" s="133" t="str">
        <f>INDEX(DATOS!$J$4:$N$8,Mapa!L184:L186,Mapa!M184:M186)</f>
        <v>Alta</v>
      </c>
      <c r="O184" s="53" t="s">
        <v>590</v>
      </c>
      <c r="P184" s="53" t="s">
        <v>271</v>
      </c>
      <c r="Q184" s="53" t="str">
        <f>_xlfn.IFS(P184=DATOS!$R$2,DATOS!$S$2,P184=DATOS!$R$3,DATOS!$S$3,P184=DATOS!$R$4,DATOS!$S$4,P184=DATOS!$R$5,DATOS!$S$5,P184=DATOS!$R$6,DATOS!$S$6)</f>
        <v>Fuerte</v>
      </c>
      <c r="R184" s="69">
        <f>_xlfn.IFS(Q184=DATOS!$S$2,DATOS!$T$2,Q184=DATOS!$S$4,DATOS!$T$4,Q184=DATOS!$S$5,DATOS!$T$5,Q184=DATOS!$S$6,DATOS!$T$6)</f>
        <v>100</v>
      </c>
      <c r="S184" s="132">
        <f>AVERAGE(R184:R186)</f>
        <v>100</v>
      </c>
      <c r="T184" s="127" t="str">
        <f>IF(S184&gt;=100,"Fuerte",IF(OR(S184=99,S184&gt;=50),"Moderado","Débil"))</f>
        <v>Fuerte</v>
      </c>
      <c r="U184" s="132" t="s">
        <v>90</v>
      </c>
      <c r="V184" s="132" t="s">
        <v>90</v>
      </c>
      <c r="W184" s="132">
        <f>_xlfn.IFS(AND(T184=DATOS!$S$5,U184=DATOS!$X$2),2,AND(T184=DATOS!$S$5,U184=DATOS!$U$4),0,AND(T184=DATOS!$S$5,U184=DATOS!$U$3),0,AND(T184=DATOS!$S$4,U184=DATOS!$U$2,1),1,AND(T184=DATOS!$S$4,U184=DATOS!$U$4),0,AND(T184=DATOS!$S$4,U184=DATOS!$U$3),0,AND(T184=DATOS!$S$2,U184=DATOS!$U$4),0)</f>
        <v>2</v>
      </c>
      <c r="X184" s="132">
        <f>_xlfn.IFS(AND(T184=DATOS!$S$5,V184=DATOS!$U$2),2,AND(T184=DATOS!$S$5,V184=DATOS!$U$4),0,AND(T184=DATOS!$S$5,V184=DATOS!$U$3),1,AND(T184=DATOS!$S$4,V184=DATOS!$U$2,1),1,AND(T184=DATOS!$S$4,V184=DATOS!$U$4),0,AND(T184=DATOS!$S$4,V184=DATOS!$U$3),0,AND(T184=DATOS!$S$2,V184=DATOS!$U$4),0)</f>
        <v>2</v>
      </c>
      <c r="Y184" s="132">
        <f>L184-W184</f>
        <v>-1</v>
      </c>
      <c r="Z184" s="132">
        <f>M184-X184</f>
        <v>2</v>
      </c>
      <c r="AA184" s="132">
        <f>_xlfn.IFS(AND(Y184=0),1,AND(Y184=1),1,AND(Y184=2),2,AND(Y184=3),3,AND(Y184=4),4,AND(Y184=5),5,AND(Y184=-1),1)</f>
        <v>1</v>
      </c>
      <c r="AB184" s="132">
        <f>_xlfn.IFS(AND(Z184=0),1,AND(Z184=1),1,AND(Z184=2),2,AND(Z184=3),3,AND(Z184=4),4,AND(Z184=5),5,AND(Z184=-1),1)</f>
        <v>2</v>
      </c>
      <c r="AC184" s="133" t="str">
        <f>INDEX(DATOS!$J$4:$N$8,Mapa!AA184:AA186,Mapa!AB184:AB186)</f>
        <v>Baja</v>
      </c>
      <c r="AD184" s="127" t="str">
        <f>_xlfn.IFS(AC184=DATOS!$O$2,DATOS!$P$2,AC184=DATOS!$O$3,DATOS!$P$3,AC184=DATOS!$O$4,DATOS!$P$4,AC184=DATOS!$O$5,DATOS!$P$5)</f>
        <v>Asumir el riesgo</v>
      </c>
      <c r="AE184" s="127" t="s">
        <v>58</v>
      </c>
      <c r="AF184" s="127" t="s">
        <v>740</v>
      </c>
      <c r="AG184" s="127" t="s">
        <v>329</v>
      </c>
      <c r="AH184" s="130">
        <v>45755</v>
      </c>
      <c r="AI184" s="130">
        <v>46022</v>
      </c>
      <c r="AJ184" s="127" t="s">
        <v>81</v>
      </c>
      <c r="AK184" s="127" t="s">
        <v>593</v>
      </c>
      <c r="AL184" s="127" t="s">
        <v>594</v>
      </c>
      <c r="AM184" s="127" t="s">
        <v>151</v>
      </c>
      <c r="AN184" s="127" t="s">
        <v>108</v>
      </c>
      <c r="AO184" s="127" t="s">
        <v>111</v>
      </c>
      <c r="AP184" s="127" t="s">
        <v>111</v>
      </c>
    </row>
    <row r="185" spans="3:42" s="88" customFormat="1" ht="54.75" customHeight="1" x14ac:dyDescent="0.25">
      <c r="C185" s="136"/>
      <c r="D185" s="53" t="s">
        <v>270</v>
      </c>
      <c r="E185" s="127"/>
      <c r="F185" s="78" t="s">
        <v>16</v>
      </c>
      <c r="G185" s="78" t="s">
        <v>27</v>
      </c>
      <c r="H185" s="127"/>
      <c r="I185" s="127"/>
      <c r="J185" s="79" t="s">
        <v>587</v>
      </c>
      <c r="K185" s="127"/>
      <c r="L185" s="127"/>
      <c r="M185" s="127"/>
      <c r="N185" s="133"/>
      <c r="O185" s="53" t="s">
        <v>591</v>
      </c>
      <c r="P185" s="53" t="s">
        <v>271</v>
      </c>
      <c r="Q185" s="53" t="str">
        <f>_xlfn.IFS(P185=DATOS!$R$2,DATOS!$S$2,P185=DATOS!$R$3,DATOS!$S$3,P185=DATOS!$R$4,DATOS!$S$4,P185=DATOS!$R$5,DATOS!$S$5,P185=DATOS!$R$6,DATOS!$S$6)</f>
        <v>Fuerte</v>
      </c>
      <c r="R185" s="69">
        <f>_xlfn.IFS(Q185=DATOS!$S$2,DATOS!$T$2,Q185=DATOS!$S$4,DATOS!$T$4,Q185=DATOS!$S$5,DATOS!$T$5,Q185=DATOS!$S$6,DATOS!$T$6)</f>
        <v>100</v>
      </c>
      <c r="S185" s="132"/>
      <c r="T185" s="127"/>
      <c r="U185" s="132"/>
      <c r="V185" s="132"/>
      <c r="W185" s="127"/>
      <c r="X185" s="127"/>
      <c r="Y185" s="132"/>
      <c r="Z185" s="132"/>
      <c r="AA185" s="127"/>
      <c r="AB185" s="127"/>
      <c r="AC185" s="133"/>
      <c r="AD185" s="127"/>
      <c r="AE185" s="127"/>
      <c r="AF185" s="127"/>
      <c r="AG185" s="127"/>
      <c r="AH185" s="130"/>
      <c r="AI185" s="130"/>
      <c r="AJ185" s="127"/>
      <c r="AK185" s="127"/>
      <c r="AL185" s="127"/>
      <c r="AM185" s="127"/>
      <c r="AN185" s="127"/>
      <c r="AO185" s="127"/>
      <c r="AP185" s="127"/>
    </row>
    <row r="186" spans="3:42" s="88" customFormat="1" ht="54.75" customHeight="1" x14ac:dyDescent="0.25">
      <c r="C186" s="136"/>
      <c r="D186" s="53" t="s">
        <v>270</v>
      </c>
      <c r="E186" s="127"/>
      <c r="F186" s="78" t="s">
        <v>16</v>
      </c>
      <c r="G186" s="78" t="s">
        <v>27</v>
      </c>
      <c r="H186" s="127"/>
      <c r="I186" s="127"/>
      <c r="J186" s="79" t="s">
        <v>588</v>
      </c>
      <c r="K186" s="127"/>
      <c r="L186" s="127"/>
      <c r="M186" s="127"/>
      <c r="N186" s="133"/>
      <c r="O186" s="53" t="s">
        <v>592</v>
      </c>
      <c r="P186" s="53" t="s">
        <v>271</v>
      </c>
      <c r="Q186" s="53" t="str">
        <f>_xlfn.IFS(P186=DATOS!$R$2,DATOS!$S$2,P186=DATOS!$R$3,DATOS!$S$3,P186=DATOS!$R$4,DATOS!$S$4,P186=DATOS!$R$5,DATOS!$S$5,P186=DATOS!$R$6,DATOS!$S$6)</f>
        <v>Fuerte</v>
      </c>
      <c r="R186" s="69">
        <f>_xlfn.IFS(Q186=DATOS!$S$2,DATOS!$T$2,Q186=DATOS!$S$4,DATOS!$T$4,Q186=DATOS!$S$5,DATOS!$T$5,Q186=DATOS!$S$6,DATOS!$T$6)</f>
        <v>100</v>
      </c>
      <c r="S186" s="127"/>
      <c r="T186" s="127"/>
      <c r="U186" s="132"/>
      <c r="V186" s="132"/>
      <c r="W186" s="127"/>
      <c r="X186" s="127"/>
      <c r="Y186" s="132"/>
      <c r="Z186" s="132"/>
      <c r="AA186" s="127"/>
      <c r="AB186" s="127"/>
      <c r="AC186" s="133"/>
      <c r="AD186" s="127"/>
      <c r="AE186" s="127"/>
      <c r="AF186" s="127"/>
      <c r="AG186" s="127"/>
      <c r="AH186" s="130"/>
      <c r="AI186" s="130"/>
      <c r="AJ186" s="127"/>
      <c r="AK186" s="127"/>
      <c r="AL186" s="127"/>
      <c r="AM186" s="127"/>
      <c r="AN186" s="127"/>
      <c r="AO186" s="127"/>
      <c r="AP186" s="127"/>
    </row>
    <row r="187" spans="3:42" s="88" customFormat="1" ht="54.75" customHeight="1" x14ac:dyDescent="0.25">
      <c r="C187" s="136">
        <v>51</v>
      </c>
      <c r="D187" s="53" t="s">
        <v>163</v>
      </c>
      <c r="E187" s="127" t="s">
        <v>595</v>
      </c>
      <c r="F187" s="78" t="s">
        <v>16</v>
      </c>
      <c r="G187" s="78" t="s">
        <v>126</v>
      </c>
      <c r="H187" s="127" t="s">
        <v>111</v>
      </c>
      <c r="I187" s="127" t="s">
        <v>111</v>
      </c>
      <c r="J187" s="79" t="s">
        <v>840</v>
      </c>
      <c r="K187" s="127" t="s">
        <v>681</v>
      </c>
      <c r="L187" s="127">
        <v>2</v>
      </c>
      <c r="M187" s="127">
        <v>4</v>
      </c>
      <c r="N187" s="133" t="str">
        <f>INDEX(DATOS!$J$4:$N$8,Mapa!L187:L189,Mapa!M187:M189)</f>
        <v>Alta</v>
      </c>
      <c r="O187" s="53" t="s">
        <v>685</v>
      </c>
      <c r="P187" s="53" t="s">
        <v>271</v>
      </c>
      <c r="Q187" s="53" t="str">
        <f>_xlfn.IFS(P187=DATOS!$R$2,DATOS!$S$2,P187=DATOS!$R$3,DATOS!$S$3,P187=DATOS!$R$4,DATOS!$S$4,P187=DATOS!$R$5,DATOS!$S$5,P187=DATOS!$R$6,DATOS!$S$6)</f>
        <v>Fuerte</v>
      </c>
      <c r="R187" s="69">
        <f>_xlfn.IFS(Q187=DATOS!$S$2,DATOS!$T$2,Q187=DATOS!$S$4,DATOS!$T$4,Q187=DATOS!$S$5,DATOS!$T$5,Q187=DATOS!$S$6,DATOS!$T$6)</f>
        <v>100</v>
      </c>
      <c r="S187" s="132">
        <f>AVERAGE(R187:R189)</f>
        <v>100</v>
      </c>
      <c r="T187" s="127" t="str">
        <f>IF(S187&gt;=100,"Fuerte",IF(OR(S187=99,S187&gt;=50),"Moderado","Débil"))</f>
        <v>Fuerte</v>
      </c>
      <c r="U187" s="132" t="s">
        <v>90</v>
      </c>
      <c r="V187" s="132" t="s">
        <v>90</v>
      </c>
      <c r="W187" s="132">
        <f>_xlfn.IFS(AND(T187=DATOS!$S$5,U187=DATOS!$X$2),2,AND(T187=DATOS!$S$5,U187=DATOS!$U$4),0,AND(T187=DATOS!$S$5,U187=DATOS!$U$3),0,AND(T187=DATOS!$S$4,U187=DATOS!$U$2,1),1,AND(T187=DATOS!$S$4,U187=DATOS!$U$4),0,AND(T187=DATOS!$S$4,U187=DATOS!$U$3),0,AND(T187=DATOS!$S$2,U187=DATOS!$U$4),0)</f>
        <v>2</v>
      </c>
      <c r="X187" s="132">
        <f>_xlfn.IFS(AND(T187=DATOS!$S$5,V187=DATOS!$U$2),2,AND(T187=DATOS!$S$5,V187=DATOS!$U$4),0,AND(T187=DATOS!$S$5,V187=DATOS!$U$3),1,AND(T187=DATOS!$S$4,V187=DATOS!$U$2,1),1,AND(T187=DATOS!$S$4,V187=DATOS!$U$4),0,AND(T187=DATOS!$S$4,V187=DATOS!$U$3),0,AND(T187=DATOS!$S$2,V187=DATOS!$U$4),0)</f>
        <v>2</v>
      </c>
      <c r="Y187" s="132">
        <f>L187-W187</f>
        <v>0</v>
      </c>
      <c r="Z187" s="132">
        <f>M187-X187</f>
        <v>2</v>
      </c>
      <c r="AA187" s="132">
        <f>_xlfn.IFS(AND(Y187=0),1,AND(Y187=1),1,AND(Y187=2),2,AND(Y187=3),3,AND(Y187=4),4,AND(Y187=5),5,AND(Y187=-1),1)</f>
        <v>1</v>
      </c>
      <c r="AB187" s="132">
        <f>_xlfn.IFS(AND(Z187=0),1,AND(Z187=1),1,AND(Z187=2),2,AND(Z187=3),3,AND(Z187=4),4,AND(Z187=5),5,AND(Z187=-1),1)</f>
        <v>2</v>
      </c>
      <c r="AC187" s="133" t="str">
        <f>INDEX(DATOS!$J$4:$N$8,Mapa!AA187:AA189,Mapa!AB187:AB189)</f>
        <v>Baja</v>
      </c>
      <c r="AD187" s="127" t="str">
        <f>_xlfn.IFS(AC187=DATOS!$O$2,DATOS!$P$2,AC187=DATOS!$O$3,DATOS!$P$3,AC187=DATOS!$O$4,DATOS!$P$4,AC187=DATOS!$O$5,DATOS!$P$5)</f>
        <v>Asumir el riesgo</v>
      </c>
      <c r="AE187" s="127" t="s">
        <v>58</v>
      </c>
      <c r="AF187" s="127" t="s">
        <v>150</v>
      </c>
      <c r="AG187" s="127" t="s">
        <v>684</v>
      </c>
      <c r="AH187" s="130">
        <v>45755</v>
      </c>
      <c r="AI187" s="130">
        <v>46022</v>
      </c>
      <c r="AJ187" s="127" t="s">
        <v>81</v>
      </c>
      <c r="AK187" s="127" t="s">
        <v>692</v>
      </c>
      <c r="AL187" s="127" t="s">
        <v>693</v>
      </c>
      <c r="AM187" s="127" t="s">
        <v>695</v>
      </c>
      <c r="AN187" s="127" t="s">
        <v>108</v>
      </c>
      <c r="AO187" s="127" t="s">
        <v>111</v>
      </c>
      <c r="AP187" s="127" t="s">
        <v>111</v>
      </c>
    </row>
    <row r="188" spans="3:42" s="88" customFormat="1" ht="54.75" customHeight="1" x14ac:dyDescent="0.25">
      <c r="C188" s="136"/>
      <c r="D188" s="53" t="s">
        <v>163</v>
      </c>
      <c r="E188" s="127"/>
      <c r="F188" s="78" t="s">
        <v>16</v>
      </c>
      <c r="G188" s="78" t="s">
        <v>126</v>
      </c>
      <c r="H188" s="127"/>
      <c r="I188" s="127"/>
      <c r="J188" s="79" t="s">
        <v>679</v>
      </c>
      <c r="K188" s="127"/>
      <c r="L188" s="127"/>
      <c r="M188" s="127"/>
      <c r="N188" s="133"/>
      <c r="O188" s="53" t="s">
        <v>682</v>
      </c>
      <c r="P188" s="53" t="s">
        <v>271</v>
      </c>
      <c r="Q188" s="53" t="str">
        <f>_xlfn.IFS(P188=DATOS!$R$2,DATOS!$S$2,P188=DATOS!$R$3,DATOS!$S$3,P188=DATOS!$R$4,DATOS!$S$4,P188=DATOS!$R$5,DATOS!$S$5,P188=DATOS!$R$6,DATOS!$S$6)</f>
        <v>Fuerte</v>
      </c>
      <c r="R188" s="69">
        <f>_xlfn.IFS(Q188=DATOS!$S$2,DATOS!$T$2,Q188=DATOS!$S$4,DATOS!$T$4,Q188=DATOS!$S$5,DATOS!$T$5,Q188=DATOS!$S$6,DATOS!$T$6)</f>
        <v>100</v>
      </c>
      <c r="S188" s="132"/>
      <c r="T188" s="127"/>
      <c r="U188" s="132"/>
      <c r="V188" s="132"/>
      <c r="W188" s="127"/>
      <c r="X188" s="127"/>
      <c r="Y188" s="132"/>
      <c r="Z188" s="132"/>
      <c r="AA188" s="127"/>
      <c r="AB188" s="127"/>
      <c r="AC188" s="133"/>
      <c r="AD188" s="127"/>
      <c r="AE188" s="127"/>
      <c r="AF188" s="127"/>
      <c r="AG188" s="127"/>
      <c r="AH188" s="130"/>
      <c r="AI188" s="130"/>
      <c r="AJ188" s="127"/>
      <c r="AK188" s="127"/>
      <c r="AL188" s="127"/>
      <c r="AM188" s="127"/>
      <c r="AN188" s="127"/>
      <c r="AO188" s="127"/>
      <c r="AP188" s="127"/>
    </row>
    <row r="189" spans="3:42" s="88" customFormat="1" ht="54.75" customHeight="1" x14ac:dyDescent="0.25">
      <c r="C189" s="136"/>
      <c r="D189" s="53" t="s">
        <v>163</v>
      </c>
      <c r="E189" s="127"/>
      <c r="F189" s="78" t="s">
        <v>16</v>
      </c>
      <c r="G189" s="78" t="s">
        <v>126</v>
      </c>
      <c r="H189" s="127"/>
      <c r="I189" s="127"/>
      <c r="J189" s="79" t="s">
        <v>680</v>
      </c>
      <c r="K189" s="127"/>
      <c r="L189" s="127"/>
      <c r="M189" s="127"/>
      <c r="N189" s="133"/>
      <c r="O189" s="53" t="s">
        <v>683</v>
      </c>
      <c r="P189" s="53" t="s">
        <v>271</v>
      </c>
      <c r="Q189" s="53" t="str">
        <f>_xlfn.IFS(P189=DATOS!$R$2,DATOS!$S$2,P189=DATOS!$R$3,DATOS!$S$3,P189=DATOS!$R$4,DATOS!$S$4,P189=DATOS!$R$5,DATOS!$S$5,P189=DATOS!$R$6,DATOS!$S$6)</f>
        <v>Fuerte</v>
      </c>
      <c r="R189" s="69">
        <f>_xlfn.IFS(Q189=DATOS!$S$2,DATOS!$T$2,Q189=DATOS!$S$4,DATOS!$T$4,Q189=DATOS!$S$5,DATOS!$T$5,Q189=DATOS!$S$6,DATOS!$T$6)</f>
        <v>100</v>
      </c>
      <c r="S189" s="127"/>
      <c r="T189" s="127"/>
      <c r="U189" s="132"/>
      <c r="V189" s="132"/>
      <c r="W189" s="127"/>
      <c r="X189" s="127"/>
      <c r="Y189" s="132"/>
      <c r="Z189" s="132"/>
      <c r="AA189" s="127"/>
      <c r="AB189" s="127"/>
      <c r="AC189" s="133"/>
      <c r="AD189" s="127"/>
      <c r="AE189" s="127"/>
      <c r="AF189" s="127"/>
      <c r="AG189" s="127"/>
      <c r="AH189" s="130"/>
      <c r="AI189" s="130"/>
      <c r="AJ189" s="127"/>
      <c r="AK189" s="127"/>
      <c r="AL189" s="127"/>
      <c r="AM189" s="127"/>
      <c r="AN189" s="127"/>
      <c r="AO189" s="127"/>
      <c r="AP189" s="127"/>
    </row>
    <row r="190" spans="3:42" s="88" customFormat="1" ht="54.75" customHeight="1" x14ac:dyDescent="0.25">
      <c r="C190" s="136">
        <v>52</v>
      </c>
      <c r="D190" s="53" t="s">
        <v>163</v>
      </c>
      <c r="E190" s="127" t="s">
        <v>596</v>
      </c>
      <c r="F190" s="78" t="s">
        <v>16</v>
      </c>
      <c r="G190" s="78" t="s">
        <v>126</v>
      </c>
      <c r="H190" s="127" t="s">
        <v>111</v>
      </c>
      <c r="I190" s="127" t="s">
        <v>111</v>
      </c>
      <c r="J190" s="79" t="s">
        <v>686</v>
      </c>
      <c r="K190" s="127" t="s">
        <v>689</v>
      </c>
      <c r="L190" s="127">
        <v>2</v>
      </c>
      <c r="M190" s="127">
        <v>4</v>
      </c>
      <c r="N190" s="133" t="str">
        <f>INDEX(DATOS!$J$4:$N$8,Mapa!L190:L192,Mapa!M190:M192)</f>
        <v>Alta</v>
      </c>
      <c r="O190" s="89" t="s">
        <v>841</v>
      </c>
      <c r="P190" s="53" t="s">
        <v>271</v>
      </c>
      <c r="Q190" s="53" t="str">
        <f>_xlfn.IFS(P190=DATOS!$R$2,DATOS!$S$2,P190=DATOS!$R$3,DATOS!$S$3,P190=DATOS!$R$4,DATOS!$S$4,P190=DATOS!$R$5,DATOS!$S$5,P190=DATOS!$R$6,DATOS!$S$6)</f>
        <v>Fuerte</v>
      </c>
      <c r="R190" s="69">
        <f>_xlfn.IFS(Q190=DATOS!$S$2,DATOS!$T$2,Q190=DATOS!$S$4,DATOS!$T$4,Q190=DATOS!$S$5,DATOS!$T$5,Q190=DATOS!$S$6,DATOS!$T$6)</f>
        <v>100</v>
      </c>
      <c r="S190" s="132">
        <f>AVERAGE(R190:R192)</f>
        <v>100</v>
      </c>
      <c r="T190" s="127" t="str">
        <f>IF(S190&gt;=100,"Fuerte",IF(OR(S190=99,S190&gt;=50),"Moderado","Débil"))</f>
        <v>Fuerte</v>
      </c>
      <c r="U190" s="132" t="s">
        <v>90</v>
      </c>
      <c r="V190" s="132" t="s">
        <v>90</v>
      </c>
      <c r="W190" s="132">
        <f>_xlfn.IFS(AND(T190=DATOS!$S$5,U190=DATOS!$X$2),2,AND(T190=DATOS!$S$5,U190=DATOS!$U$4),0,AND(T190=DATOS!$S$5,U190=DATOS!$U$3),0,AND(T190=DATOS!$S$4,U190=DATOS!$U$2,1),1,AND(T190=DATOS!$S$4,U190=DATOS!$U$4),0,AND(T190=DATOS!$S$4,U190=DATOS!$U$3),0,AND(T190=DATOS!$S$2,U190=DATOS!$U$4),0)</f>
        <v>2</v>
      </c>
      <c r="X190" s="132">
        <f>_xlfn.IFS(AND(T190=DATOS!$S$5,V190=DATOS!$U$2),2,AND(T190=DATOS!$S$5,V190=DATOS!$U$4),0,AND(T190=DATOS!$S$5,V190=DATOS!$U$3),1,AND(T190=DATOS!$S$4,V190=DATOS!$U$2,1),1,AND(T190=DATOS!$S$4,V190=DATOS!$U$4),0,AND(T190=DATOS!$S$4,V190=DATOS!$U$3),0,AND(T190=DATOS!$S$2,V190=DATOS!$U$4),0)</f>
        <v>2</v>
      </c>
      <c r="Y190" s="132">
        <f>L190-W190</f>
        <v>0</v>
      </c>
      <c r="Z190" s="132">
        <f>M190-X190</f>
        <v>2</v>
      </c>
      <c r="AA190" s="132">
        <f>_xlfn.IFS(AND(Y190=0),1,AND(Y190=1),1,AND(Y190=2),2,AND(Y190=3),3,AND(Y190=4),4,AND(Y190=5),5,AND(Y190=-1),1)</f>
        <v>1</v>
      </c>
      <c r="AB190" s="132">
        <f>_xlfn.IFS(AND(Z190=0),1,AND(Z190=1),1,AND(Z190=2),2,AND(Z190=3),3,AND(Z190=4),4,AND(Z190=5),5,AND(Z190=-1),1)</f>
        <v>2</v>
      </c>
      <c r="AC190" s="133" t="str">
        <f>INDEX(DATOS!$J$4:$N$8,Mapa!AA190:AA192,Mapa!AB190:AB192)</f>
        <v>Baja</v>
      </c>
      <c r="AD190" s="127" t="str">
        <f>_xlfn.IFS(AC190=DATOS!$O$2,DATOS!$P$2,AC190=DATOS!$O$3,DATOS!$P$3,AC190=DATOS!$O$4,DATOS!$P$4,AC190=DATOS!$O$5,DATOS!$P$5)</f>
        <v>Asumir el riesgo</v>
      </c>
      <c r="AE190" s="127" t="s">
        <v>58</v>
      </c>
      <c r="AF190" s="127" t="s">
        <v>150</v>
      </c>
      <c r="AG190" s="127" t="s">
        <v>329</v>
      </c>
      <c r="AH190" s="130">
        <v>45755</v>
      </c>
      <c r="AI190" s="130">
        <v>46022</v>
      </c>
      <c r="AJ190" s="127" t="s">
        <v>83</v>
      </c>
      <c r="AK190" s="127" t="s">
        <v>694</v>
      </c>
      <c r="AL190" s="127" t="s">
        <v>693</v>
      </c>
      <c r="AM190" s="127" t="s">
        <v>842</v>
      </c>
      <c r="AN190" s="127" t="s">
        <v>108</v>
      </c>
      <c r="AO190" s="127" t="s">
        <v>111</v>
      </c>
      <c r="AP190" s="127" t="s">
        <v>111</v>
      </c>
    </row>
    <row r="191" spans="3:42" s="88" customFormat="1" ht="54.75" customHeight="1" x14ac:dyDescent="0.25">
      <c r="C191" s="136"/>
      <c r="D191" s="53" t="s">
        <v>163</v>
      </c>
      <c r="E191" s="127"/>
      <c r="F191" s="78" t="s">
        <v>16</v>
      </c>
      <c r="G191" s="78" t="s">
        <v>126</v>
      </c>
      <c r="H191" s="127"/>
      <c r="I191" s="127"/>
      <c r="J191" s="79" t="s">
        <v>687</v>
      </c>
      <c r="K191" s="127"/>
      <c r="L191" s="127"/>
      <c r="M191" s="127"/>
      <c r="N191" s="133"/>
      <c r="O191" s="53" t="s">
        <v>690</v>
      </c>
      <c r="P191" s="53" t="s">
        <v>271</v>
      </c>
      <c r="Q191" s="53" t="str">
        <f>_xlfn.IFS(P191=DATOS!$R$2,DATOS!$S$2,P191=DATOS!$R$3,DATOS!$S$3,P191=DATOS!$R$4,DATOS!$S$4,P191=DATOS!$R$5,DATOS!$S$5,P191=DATOS!$R$6,DATOS!$S$6)</f>
        <v>Fuerte</v>
      </c>
      <c r="R191" s="69">
        <f>_xlfn.IFS(Q191=DATOS!$S$2,DATOS!$T$2,Q191=DATOS!$S$4,DATOS!$T$4,Q191=DATOS!$S$5,DATOS!$T$5,Q191=DATOS!$S$6,DATOS!$T$6)</f>
        <v>100</v>
      </c>
      <c r="S191" s="132"/>
      <c r="T191" s="127"/>
      <c r="U191" s="132"/>
      <c r="V191" s="132"/>
      <c r="W191" s="127"/>
      <c r="X191" s="127"/>
      <c r="Y191" s="132"/>
      <c r="Z191" s="132"/>
      <c r="AA191" s="127"/>
      <c r="AB191" s="127"/>
      <c r="AC191" s="133"/>
      <c r="AD191" s="127"/>
      <c r="AE191" s="127"/>
      <c r="AF191" s="127"/>
      <c r="AG191" s="127"/>
      <c r="AH191" s="130"/>
      <c r="AI191" s="130"/>
      <c r="AJ191" s="127"/>
      <c r="AK191" s="127"/>
      <c r="AL191" s="127"/>
      <c r="AM191" s="127"/>
      <c r="AN191" s="127"/>
      <c r="AO191" s="127"/>
      <c r="AP191" s="127"/>
    </row>
    <row r="192" spans="3:42" s="88" customFormat="1" ht="54.75" customHeight="1" x14ac:dyDescent="0.25">
      <c r="C192" s="136"/>
      <c r="D192" s="53" t="s">
        <v>163</v>
      </c>
      <c r="E192" s="127"/>
      <c r="F192" s="78" t="s">
        <v>16</v>
      </c>
      <c r="G192" s="78" t="s">
        <v>126</v>
      </c>
      <c r="H192" s="127"/>
      <c r="I192" s="127"/>
      <c r="J192" s="79" t="s">
        <v>688</v>
      </c>
      <c r="K192" s="127"/>
      <c r="L192" s="127"/>
      <c r="M192" s="127"/>
      <c r="N192" s="133"/>
      <c r="O192" s="53" t="s">
        <v>691</v>
      </c>
      <c r="P192" s="53" t="s">
        <v>271</v>
      </c>
      <c r="Q192" s="53" t="str">
        <f>_xlfn.IFS(P192=DATOS!$R$2,DATOS!$S$2,P192=DATOS!$R$3,DATOS!$S$3,P192=DATOS!$R$4,DATOS!$S$4,P192=DATOS!$R$5,DATOS!$S$5,P192=DATOS!$R$6,DATOS!$S$6)</f>
        <v>Fuerte</v>
      </c>
      <c r="R192" s="69">
        <f>_xlfn.IFS(Q192=DATOS!$S$2,DATOS!$T$2,Q192=DATOS!$S$4,DATOS!$T$4,Q192=DATOS!$S$5,DATOS!$T$5,Q192=DATOS!$S$6,DATOS!$T$6)</f>
        <v>100</v>
      </c>
      <c r="S192" s="127"/>
      <c r="T192" s="127"/>
      <c r="U192" s="132"/>
      <c r="V192" s="132"/>
      <c r="W192" s="127"/>
      <c r="X192" s="127"/>
      <c r="Y192" s="132"/>
      <c r="Z192" s="132"/>
      <c r="AA192" s="127"/>
      <c r="AB192" s="127"/>
      <c r="AC192" s="133"/>
      <c r="AD192" s="127"/>
      <c r="AE192" s="127"/>
      <c r="AF192" s="127"/>
      <c r="AG192" s="127"/>
      <c r="AH192" s="130"/>
      <c r="AI192" s="130"/>
      <c r="AJ192" s="127"/>
      <c r="AK192" s="127"/>
      <c r="AL192" s="127"/>
      <c r="AM192" s="127"/>
      <c r="AN192" s="127"/>
      <c r="AO192" s="127"/>
      <c r="AP192" s="127"/>
    </row>
    <row r="193" spans="3:42" s="88" customFormat="1" ht="85.05" customHeight="1" x14ac:dyDescent="0.25">
      <c r="C193" s="136">
        <v>53</v>
      </c>
      <c r="D193" s="53" t="s">
        <v>298</v>
      </c>
      <c r="E193" s="127" t="s">
        <v>597</v>
      </c>
      <c r="F193" s="78" t="s">
        <v>16</v>
      </c>
      <c r="G193" s="78" t="s">
        <v>280</v>
      </c>
      <c r="H193" s="127" t="s">
        <v>111</v>
      </c>
      <c r="I193" s="127" t="s">
        <v>111</v>
      </c>
      <c r="J193" s="79" t="s">
        <v>843</v>
      </c>
      <c r="K193" s="127" t="s">
        <v>698</v>
      </c>
      <c r="L193" s="127">
        <v>1</v>
      </c>
      <c r="M193" s="127">
        <v>3</v>
      </c>
      <c r="N193" s="133" t="str">
        <f>INDEX(DATOS!$J$4:$N$8,Mapa!L193:L195,Mapa!M193:M195)</f>
        <v>Moderada</v>
      </c>
      <c r="O193" s="53" t="s">
        <v>699</v>
      </c>
      <c r="P193" s="53" t="s">
        <v>271</v>
      </c>
      <c r="Q193" s="53" t="str">
        <f>_xlfn.IFS(P193=DATOS!$R$2,DATOS!$S$2,P193=DATOS!$R$3,DATOS!$S$3,P193=DATOS!$R$4,DATOS!$S$4,P193=DATOS!$R$5,DATOS!$S$5,P193=DATOS!$R$6,DATOS!$S$6)</f>
        <v>Fuerte</v>
      </c>
      <c r="R193" s="69">
        <f>_xlfn.IFS(Q193=DATOS!$S$2,DATOS!$T$2,Q193=DATOS!$S$4,DATOS!$T$4,Q193=DATOS!$S$5,DATOS!$T$5,Q193=DATOS!$S$6,DATOS!$T$6)</f>
        <v>100</v>
      </c>
      <c r="S193" s="132">
        <f>AVERAGE(R193:R195)</f>
        <v>100</v>
      </c>
      <c r="T193" s="127" t="str">
        <f>IF(S193&gt;=100,"Fuerte",IF(OR(S193=99,S193&gt;=50),"Moderado","Débil"))</f>
        <v>Fuerte</v>
      </c>
      <c r="U193" s="132" t="s">
        <v>90</v>
      </c>
      <c r="V193" s="132" t="s">
        <v>90</v>
      </c>
      <c r="W193" s="132">
        <f>_xlfn.IFS(AND(T193=DATOS!$S$5,U193=DATOS!$X$2),2,AND(T193=DATOS!$S$5,U193=DATOS!$U$4),0,AND(T193=DATOS!$S$5,U193=DATOS!$U$3),0,AND(T193=DATOS!$S$4,U193=DATOS!$U$2,1),1,AND(T193=DATOS!$S$4,U193=DATOS!$U$4),0,AND(T193=DATOS!$S$4,U193=DATOS!$U$3),0,AND(T193=DATOS!$S$2,U193=DATOS!$U$4),0)</f>
        <v>2</v>
      </c>
      <c r="X193" s="132">
        <f>_xlfn.IFS(AND(T193=DATOS!$S$5,V193=DATOS!$U$2),2,AND(T193=DATOS!$S$5,V193=DATOS!$U$4),0,AND(T193=DATOS!$S$5,V193=DATOS!$U$3),1,AND(T193=DATOS!$S$4,V193=DATOS!$U$2,1),1,AND(T193=DATOS!$S$4,V193=DATOS!$U$4),0,AND(T193=DATOS!$S$4,V193=DATOS!$U$3),0,AND(T193=DATOS!$S$2,V193=DATOS!$U$4),0)</f>
        <v>2</v>
      </c>
      <c r="Y193" s="132">
        <f>L193-W193</f>
        <v>-1</v>
      </c>
      <c r="Z193" s="132">
        <f>M193-X193</f>
        <v>1</v>
      </c>
      <c r="AA193" s="132">
        <f>_xlfn.IFS(AND(Y193=0),1,AND(Y193=1),1,AND(Y193=2),2,AND(Y193=3),3,AND(Y193=4),4,AND(Y193=5),5,AND(Y193=-1),1)</f>
        <v>1</v>
      </c>
      <c r="AB193" s="132">
        <f>_xlfn.IFS(AND(Z193=0),1,AND(Z193=1),1,AND(Z193=2),2,AND(Z193=3),3,AND(Z193=4),4,AND(Z193=5),5,AND(Z193=-1),1)</f>
        <v>1</v>
      </c>
      <c r="AC193" s="133" t="str">
        <f>INDEX(DATOS!$J$4:$N$8,Mapa!AA193:AA195,Mapa!AB193:AB195)</f>
        <v>Baja</v>
      </c>
      <c r="AD193" s="127" t="str">
        <f>_xlfn.IFS(AC193=DATOS!$O$2,DATOS!$P$2,AC193=DATOS!$O$3,DATOS!$P$3,AC193=DATOS!$O$4,DATOS!$P$4,AC193=DATOS!$O$5,DATOS!$P$5)</f>
        <v>Asumir el riesgo</v>
      </c>
      <c r="AE193" s="127" t="s">
        <v>58</v>
      </c>
      <c r="AF193" s="127" t="s">
        <v>150</v>
      </c>
      <c r="AG193" s="127" t="s">
        <v>407</v>
      </c>
      <c r="AH193" s="130">
        <v>45755</v>
      </c>
      <c r="AI193" s="130">
        <v>46022</v>
      </c>
      <c r="AJ193" s="127" t="s">
        <v>0</v>
      </c>
      <c r="AK193" s="127" t="s">
        <v>701</v>
      </c>
      <c r="AL193" s="127" t="s">
        <v>702</v>
      </c>
      <c r="AM193" s="127" t="s">
        <v>703</v>
      </c>
      <c r="AN193" s="127" t="s">
        <v>108</v>
      </c>
      <c r="AO193" s="127" t="s">
        <v>111</v>
      </c>
      <c r="AP193" s="127" t="s">
        <v>111</v>
      </c>
    </row>
    <row r="194" spans="3:42" s="88" customFormat="1" ht="54.75" customHeight="1" x14ac:dyDescent="0.25">
      <c r="C194" s="136"/>
      <c r="D194" s="53" t="s">
        <v>298</v>
      </c>
      <c r="E194" s="127"/>
      <c r="F194" s="78" t="s">
        <v>16</v>
      </c>
      <c r="G194" s="78" t="s">
        <v>17</v>
      </c>
      <c r="H194" s="127"/>
      <c r="I194" s="127"/>
      <c r="J194" s="79" t="s">
        <v>696</v>
      </c>
      <c r="K194" s="127"/>
      <c r="L194" s="127"/>
      <c r="M194" s="127"/>
      <c r="N194" s="133"/>
      <c r="O194" s="53" t="s">
        <v>700</v>
      </c>
      <c r="P194" s="53" t="s">
        <v>271</v>
      </c>
      <c r="Q194" s="53" t="str">
        <f>_xlfn.IFS(P194=DATOS!$R$2,DATOS!$S$2,P194=DATOS!$R$3,DATOS!$S$3,P194=DATOS!$R$4,DATOS!$S$4,P194=DATOS!$R$5,DATOS!$S$5,P194=DATOS!$R$6,DATOS!$S$6)</f>
        <v>Fuerte</v>
      </c>
      <c r="R194" s="69">
        <f>_xlfn.IFS(Q194=DATOS!$S$2,DATOS!$T$2,Q194=DATOS!$S$4,DATOS!$T$4,Q194=DATOS!$S$5,DATOS!$T$5,Q194=DATOS!$S$6,DATOS!$T$6)</f>
        <v>100</v>
      </c>
      <c r="S194" s="132"/>
      <c r="T194" s="127"/>
      <c r="U194" s="132"/>
      <c r="V194" s="132"/>
      <c r="W194" s="127"/>
      <c r="X194" s="127"/>
      <c r="Y194" s="132"/>
      <c r="Z194" s="132"/>
      <c r="AA194" s="127"/>
      <c r="AB194" s="127"/>
      <c r="AC194" s="133"/>
      <c r="AD194" s="127"/>
      <c r="AE194" s="127"/>
      <c r="AF194" s="127"/>
      <c r="AG194" s="127"/>
      <c r="AH194" s="130"/>
      <c r="AI194" s="130"/>
      <c r="AJ194" s="127"/>
      <c r="AK194" s="138"/>
      <c r="AL194" s="127"/>
      <c r="AM194" s="127"/>
      <c r="AN194" s="127"/>
      <c r="AO194" s="127"/>
      <c r="AP194" s="127"/>
    </row>
    <row r="195" spans="3:42" s="88" customFormat="1" ht="54.75" customHeight="1" x14ac:dyDescent="0.25">
      <c r="C195" s="136"/>
      <c r="D195" s="53" t="s">
        <v>298</v>
      </c>
      <c r="E195" s="127"/>
      <c r="F195" s="78" t="s">
        <v>16</v>
      </c>
      <c r="G195" s="78" t="s">
        <v>29</v>
      </c>
      <c r="H195" s="127"/>
      <c r="I195" s="127"/>
      <c r="J195" s="79" t="s">
        <v>697</v>
      </c>
      <c r="K195" s="127"/>
      <c r="L195" s="127"/>
      <c r="M195" s="127"/>
      <c r="N195" s="133"/>
      <c r="O195" s="53" t="s">
        <v>700</v>
      </c>
      <c r="P195" s="53" t="s">
        <v>271</v>
      </c>
      <c r="Q195" s="53" t="str">
        <f>_xlfn.IFS(P195=DATOS!$R$2,DATOS!$S$2,P195=DATOS!$R$3,DATOS!$S$3,P195=DATOS!$R$4,DATOS!$S$4,P195=DATOS!$R$5,DATOS!$S$5,P195=DATOS!$R$6,DATOS!$S$6)</f>
        <v>Fuerte</v>
      </c>
      <c r="R195" s="69">
        <f>_xlfn.IFS(Q195=DATOS!$S$2,DATOS!$T$2,Q195=DATOS!$S$4,DATOS!$T$4,Q195=DATOS!$S$5,DATOS!$T$5,Q195=DATOS!$S$6,DATOS!$T$6)</f>
        <v>100</v>
      </c>
      <c r="S195" s="127"/>
      <c r="T195" s="127"/>
      <c r="U195" s="132"/>
      <c r="V195" s="132"/>
      <c r="W195" s="127"/>
      <c r="X195" s="127"/>
      <c r="Y195" s="132"/>
      <c r="Z195" s="132"/>
      <c r="AA195" s="127"/>
      <c r="AB195" s="127"/>
      <c r="AC195" s="133"/>
      <c r="AD195" s="127"/>
      <c r="AE195" s="127"/>
      <c r="AF195" s="127"/>
      <c r="AG195" s="127"/>
      <c r="AH195" s="130"/>
      <c r="AI195" s="130"/>
      <c r="AJ195" s="127"/>
      <c r="AK195" s="138"/>
      <c r="AL195" s="127"/>
      <c r="AM195" s="127"/>
      <c r="AN195" s="127"/>
      <c r="AO195" s="127"/>
      <c r="AP195" s="127"/>
    </row>
    <row r="196" spans="3:42" s="88" customFormat="1" ht="87" customHeight="1" x14ac:dyDescent="0.25">
      <c r="C196" s="136">
        <v>54</v>
      </c>
      <c r="D196" s="53" t="s">
        <v>163</v>
      </c>
      <c r="E196" s="127" t="s">
        <v>710</v>
      </c>
      <c r="F196" s="78" t="s">
        <v>16</v>
      </c>
      <c r="G196" s="78" t="s">
        <v>25</v>
      </c>
      <c r="H196" s="127" t="s">
        <v>111</v>
      </c>
      <c r="I196" s="127" t="s">
        <v>111</v>
      </c>
      <c r="J196" s="79" t="s">
        <v>634</v>
      </c>
      <c r="K196" s="127" t="s">
        <v>635</v>
      </c>
      <c r="L196" s="127">
        <v>5</v>
      </c>
      <c r="M196" s="127">
        <v>4</v>
      </c>
      <c r="N196" s="133" t="str">
        <f>INDEX(DATOS!$J$4:$N$8,Mapa!L196:L198,Mapa!M196:M198)</f>
        <v>Extrema</v>
      </c>
      <c r="O196" s="53" t="s">
        <v>636</v>
      </c>
      <c r="P196" s="53" t="s">
        <v>271</v>
      </c>
      <c r="Q196" s="53" t="str">
        <f>_xlfn.IFS(P196=DATOS!$R$2,DATOS!$S$2,P196=DATOS!$R$3,DATOS!$S$3,P196=DATOS!$R$4,DATOS!$S$4,P196=DATOS!$R$5,DATOS!$S$5,P196=DATOS!$R$6,DATOS!$S$6)</f>
        <v>Fuerte</v>
      </c>
      <c r="R196" s="69">
        <f>_xlfn.IFS(Q196=DATOS!$S$2,DATOS!$T$2,Q196=DATOS!$S$4,DATOS!$T$4,Q196=DATOS!$S$5,DATOS!$T$5,Q196=DATOS!$S$6,DATOS!$T$6)</f>
        <v>100</v>
      </c>
      <c r="S196" s="132">
        <f>AVERAGE(R196:R198)</f>
        <v>100</v>
      </c>
      <c r="T196" s="127" t="str">
        <f>IF(S196&gt;=100,"Fuerte",IF(OR(S196=99,S196&gt;=50),"Moderado","Débil"))</f>
        <v>Fuerte</v>
      </c>
      <c r="U196" s="132" t="s">
        <v>91</v>
      </c>
      <c r="V196" s="132" t="s">
        <v>91</v>
      </c>
      <c r="W196" s="132">
        <f>_xlfn.IFS(AND(T196=DATOS!$S$5,U196=DATOS!$X$2),2,AND(T196=DATOS!$S$5,U196=DATOS!$U$4),0,AND(T196=DATOS!$S$5,U196=DATOS!$U$3),0,AND(T196=DATOS!$S$4,U196=DATOS!$U$2,1),1,AND(T196=DATOS!$S$4,U196=DATOS!$U$4),0,AND(T196=DATOS!$S$4,U196=DATOS!$U$3),0,AND(T196=DATOS!$S$2,U196=DATOS!$U$4),0)</f>
        <v>0</v>
      </c>
      <c r="X196" s="132">
        <f>_xlfn.IFS(AND(T196=DATOS!$S$5,V196=DATOS!$U$2),2,AND(T196=DATOS!$S$5,V196=DATOS!$U$4),0,AND(T196=DATOS!$S$5,V196=DATOS!$U$3),1,AND(T196=DATOS!$S$4,V196=DATOS!$U$2,1),1,AND(T196=DATOS!$S$4,V196=DATOS!$U$4),0,AND(T196=DATOS!$S$4,V196=DATOS!$U$3),0,AND(T196=DATOS!$S$2,V196=DATOS!$U$4),0)</f>
        <v>1</v>
      </c>
      <c r="Y196" s="132">
        <f>L196-W196</f>
        <v>5</v>
      </c>
      <c r="Z196" s="132">
        <f>M196-X196</f>
        <v>3</v>
      </c>
      <c r="AA196" s="132">
        <f>_xlfn.IFS(AND(Y196=0),1,AND(Y196=1),1,AND(Y196=2),2,AND(Y196=3),3,AND(Y196=4),4,AND(Y196=5),5,AND(Y196=-1),1)</f>
        <v>5</v>
      </c>
      <c r="AB196" s="132">
        <f>_xlfn.IFS(AND(Z196=0),1,AND(Z196=1),1,AND(Z196=2),2,AND(Z196=3),3,AND(Z196=4),4,AND(Z196=5),5,AND(Z196=-1),1)</f>
        <v>3</v>
      </c>
      <c r="AC196" s="133" t="str">
        <f>INDEX(DATOS!$J$4:$N$8,Mapa!AA196:AA198,Mapa!AB196:AB198)</f>
        <v>Extrema</v>
      </c>
      <c r="AD196" s="127" t="str">
        <f>_xlfn.IFS(AC196=DATOS!$O$2,DATOS!$P$2,AC196=DATOS!$O$3,DATOS!$P$3,AC196=DATOS!$O$4,DATOS!$P$4,AC196=DATOS!$O$5,DATOS!$P$5)</f>
        <v>Evitar, reducir, Compartir o transferir el riesgo</v>
      </c>
      <c r="AE196" s="127" t="s">
        <v>63</v>
      </c>
      <c r="AF196" s="127" t="s">
        <v>735</v>
      </c>
      <c r="AG196" s="127" t="s">
        <v>312</v>
      </c>
      <c r="AH196" s="130">
        <v>45755</v>
      </c>
      <c r="AI196" s="130">
        <v>46022</v>
      </c>
      <c r="AJ196" s="127" t="s">
        <v>84</v>
      </c>
      <c r="AK196" s="127" t="s">
        <v>714</v>
      </c>
      <c r="AL196" s="127" t="s">
        <v>306</v>
      </c>
      <c r="AM196" s="127" t="s">
        <v>711</v>
      </c>
      <c r="AN196" s="127" t="s">
        <v>108</v>
      </c>
      <c r="AO196" s="127" t="s">
        <v>111</v>
      </c>
      <c r="AP196" s="127" t="s">
        <v>111</v>
      </c>
    </row>
    <row r="197" spans="3:42" s="88" customFormat="1" ht="54.75" customHeight="1" x14ac:dyDescent="0.25">
      <c r="C197" s="136"/>
      <c r="D197" s="53" t="s">
        <v>163</v>
      </c>
      <c r="E197" s="127"/>
      <c r="F197" s="78" t="s">
        <v>16</v>
      </c>
      <c r="G197" s="78" t="s">
        <v>25</v>
      </c>
      <c r="H197" s="127"/>
      <c r="I197" s="127"/>
      <c r="J197" s="79" t="s">
        <v>709</v>
      </c>
      <c r="K197" s="127"/>
      <c r="L197" s="127"/>
      <c r="M197" s="127"/>
      <c r="N197" s="133"/>
      <c r="O197" s="53" t="s">
        <v>844</v>
      </c>
      <c r="P197" s="53" t="s">
        <v>271</v>
      </c>
      <c r="Q197" s="53" t="str">
        <f>_xlfn.IFS(P197=DATOS!$R$2,DATOS!$S$2,P197=DATOS!$R$3,DATOS!$S$3,P197=DATOS!$R$4,DATOS!$S$4,P197=DATOS!$R$5,DATOS!$S$5,P197=DATOS!$R$6,DATOS!$S$6)</f>
        <v>Fuerte</v>
      </c>
      <c r="R197" s="69">
        <f>_xlfn.IFS(Q197=DATOS!$S$2,DATOS!$T$2,Q197=DATOS!$S$4,DATOS!$T$4,Q197=DATOS!$S$5,DATOS!$T$5,Q197=DATOS!$S$6,DATOS!$T$6)</f>
        <v>100</v>
      </c>
      <c r="S197" s="132"/>
      <c r="T197" s="127"/>
      <c r="U197" s="132"/>
      <c r="V197" s="132"/>
      <c r="W197" s="127"/>
      <c r="X197" s="127"/>
      <c r="Y197" s="132"/>
      <c r="Z197" s="132"/>
      <c r="AA197" s="127"/>
      <c r="AB197" s="127"/>
      <c r="AC197" s="133"/>
      <c r="AD197" s="127"/>
      <c r="AE197" s="127"/>
      <c r="AF197" s="127"/>
      <c r="AG197" s="127"/>
      <c r="AH197" s="130"/>
      <c r="AI197" s="130"/>
      <c r="AJ197" s="127"/>
      <c r="AK197" s="127"/>
      <c r="AL197" s="127"/>
      <c r="AM197" s="127"/>
      <c r="AN197" s="127"/>
      <c r="AO197" s="127"/>
      <c r="AP197" s="127"/>
    </row>
    <row r="198" spans="3:42" s="88" customFormat="1" ht="54.75" customHeight="1" x14ac:dyDescent="0.25">
      <c r="C198" s="136"/>
      <c r="D198" s="53" t="s">
        <v>163</v>
      </c>
      <c r="E198" s="127"/>
      <c r="F198" s="78" t="s">
        <v>16</v>
      </c>
      <c r="G198" s="78" t="s">
        <v>25</v>
      </c>
      <c r="H198" s="127"/>
      <c r="I198" s="127"/>
      <c r="J198" s="79" t="s">
        <v>633</v>
      </c>
      <c r="K198" s="127"/>
      <c r="L198" s="127"/>
      <c r="M198" s="127"/>
      <c r="N198" s="133"/>
      <c r="O198" s="53" t="s">
        <v>637</v>
      </c>
      <c r="P198" s="53" t="s">
        <v>271</v>
      </c>
      <c r="Q198" s="53" t="str">
        <f>_xlfn.IFS(P198=DATOS!$R$2,DATOS!$S$2,P198=DATOS!$R$3,DATOS!$S$3,P198=DATOS!$R$4,DATOS!$S$4,P198=DATOS!$R$5,DATOS!$S$5,P198=DATOS!$R$6,DATOS!$S$6)</f>
        <v>Fuerte</v>
      </c>
      <c r="R198" s="69">
        <f>_xlfn.IFS(Q198=DATOS!$S$2,DATOS!$T$2,Q198=DATOS!$S$4,DATOS!$T$4,Q198=DATOS!$S$5,DATOS!$T$5,Q198=DATOS!$S$6,DATOS!$T$6)</f>
        <v>100</v>
      </c>
      <c r="S198" s="127"/>
      <c r="T198" s="127"/>
      <c r="U198" s="132"/>
      <c r="V198" s="132"/>
      <c r="W198" s="127"/>
      <c r="X198" s="127"/>
      <c r="Y198" s="132"/>
      <c r="Z198" s="132"/>
      <c r="AA198" s="127"/>
      <c r="AB198" s="127"/>
      <c r="AC198" s="133"/>
      <c r="AD198" s="127"/>
      <c r="AE198" s="127"/>
      <c r="AF198" s="127"/>
      <c r="AG198" s="127"/>
      <c r="AH198" s="130"/>
      <c r="AI198" s="130"/>
      <c r="AJ198" s="127"/>
      <c r="AK198" s="127"/>
      <c r="AL198" s="127"/>
      <c r="AM198" s="127"/>
      <c r="AN198" s="127"/>
      <c r="AO198" s="127"/>
      <c r="AP198" s="127"/>
    </row>
    <row r="199" spans="3:42" s="88" customFormat="1" ht="54.75" customHeight="1" x14ac:dyDescent="0.25">
      <c r="C199" s="136">
        <v>55</v>
      </c>
      <c r="D199" s="53" t="s">
        <v>298</v>
      </c>
      <c r="E199" s="127" t="s">
        <v>712</v>
      </c>
      <c r="F199" s="78" t="s">
        <v>16</v>
      </c>
      <c r="G199" s="78" t="s">
        <v>280</v>
      </c>
      <c r="H199" s="127" t="s">
        <v>111</v>
      </c>
      <c r="I199" s="127" t="s">
        <v>111</v>
      </c>
      <c r="J199" s="79" t="s">
        <v>715</v>
      </c>
      <c r="K199" s="127" t="s">
        <v>718</v>
      </c>
      <c r="L199" s="127">
        <v>1</v>
      </c>
      <c r="M199" s="127">
        <v>4</v>
      </c>
      <c r="N199" s="133" t="str">
        <f>INDEX(DATOS!$J$4:$N$8,Mapa!L199:L201,Mapa!M199:M201)</f>
        <v>Alta</v>
      </c>
      <c r="O199" s="53" t="s">
        <v>722</v>
      </c>
      <c r="P199" s="53" t="s">
        <v>271</v>
      </c>
      <c r="Q199" s="53" t="str">
        <f>_xlfn.IFS(P199=DATOS!$R$2,DATOS!$S$2,P199=DATOS!$R$3,DATOS!$S$3,P199=DATOS!$R$4,DATOS!$S$4,P199=DATOS!$R$5,DATOS!$S$5,P199=DATOS!$R$6,DATOS!$S$6)</f>
        <v>Fuerte</v>
      </c>
      <c r="R199" s="69">
        <f>_xlfn.IFS(Q199=DATOS!$S$2,DATOS!$T$2,Q199=DATOS!$S$4,DATOS!$T$4,Q199=DATOS!$S$5,DATOS!$T$5,Q199=DATOS!$S$6,DATOS!$T$6)</f>
        <v>100</v>
      </c>
      <c r="S199" s="132">
        <f>AVERAGE(R199:R201)</f>
        <v>100</v>
      </c>
      <c r="T199" s="127" t="str">
        <f>IF(S199&gt;=100,"Fuerte",IF(OR(S199=99,S199&gt;=50),"Moderado","Débil"))</f>
        <v>Fuerte</v>
      </c>
      <c r="U199" s="132" t="s">
        <v>90</v>
      </c>
      <c r="V199" s="132" t="s">
        <v>90</v>
      </c>
      <c r="W199" s="132">
        <f>_xlfn.IFS(AND(T199=DATOS!$S$5,U199=DATOS!$X$2),2,AND(T199=DATOS!$S$5,U199=DATOS!$U$4),0,AND(T199=DATOS!$S$5,U199=DATOS!$U$3),0,AND(T199=DATOS!$S$4,U199=DATOS!$U$2,1),1,AND(T199=DATOS!$S$4,U199=DATOS!$U$4),0,AND(T199=DATOS!$S$4,U199=DATOS!$U$3),0,AND(T199=DATOS!$S$2,U199=DATOS!$U$4),0)</f>
        <v>2</v>
      </c>
      <c r="X199" s="132">
        <f>_xlfn.IFS(AND(T199=DATOS!$S$5,V199=DATOS!$U$2),2,AND(T199=DATOS!$S$5,V199=DATOS!$U$4),0,AND(T199=DATOS!$S$5,V199=DATOS!$U$3),1,AND(T199=DATOS!$S$4,V199=DATOS!$U$2,1),1,AND(T199=DATOS!$S$4,V199=DATOS!$U$4),0,AND(T199=DATOS!$S$4,V199=DATOS!$U$3),0,AND(T199=DATOS!$S$2,V199=DATOS!$U$4),0)</f>
        <v>2</v>
      </c>
      <c r="Y199" s="132">
        <f>L199-W199</f>
        <v>-1</v>
      </c>
      <c r="Z199" s="132">
        <f>M199-X199</f>
        <v>2</v>
      </c>
      <c r="AA199" s="132">
        <f>_xlfn.IFS(AND(Y199=0),1,AND(Y199=1),1,AND(Y199=2),2,AND(Y199=3),3,AND(Y199=4),4,AND(Y199=5),5,AND(Y199=-1),1)</f>
        <v>1</v>
      </c>
      <c r="AB199" s="132">
        <f>_xlfn.IFS(AND(Z199=0),1,AND(Z199=1),1,AND(Z199=2),2,AND(Z199=3),3,AND(Z199=4),4,AND(Z199=5),5,AND(Z199=-1),1)</f>
        <v>2</v>
      </c>
      <c r="AC199" s="133" t="str">
        <f>INDEX(DATOS!$J$4:$N$8,Mapa!AA199:AA201,Mapa!AB199:AB201)</f>
        <v>Baja</v>
      </c>
      <c r="AD199" s="127" t="str">
        <f>_xlfn.IFS(AC199=DATOS!$O$2,DATOS!$P$2,AC199=DATOS!$O$3,DATOS!$P$3,AC199=DATOS!$O$4,DATOS!$P$4,AC199=DATOS!$O$5,DATOS!$P$5)</f>
        <v>Asumir el riesgo</v>
      </c>
      <c r="AE199" s="127" t="s">
        <v>63</v>
      </c>
      <c r="AF199" s="127" t="s">
        <v>736</v>
      </c>
      <c r="AG199" s="127" t="s">
        <v>845</v>
      </c>
      <c r="AH199" s="130">
        <v>45755</v>
      </c>
      <c r="AI199" s="130">
        <v>46022</v>
      </c>
      <c r="AJ199" s="127" t="s">
        <v>83</v>
      </c>
      <c r="AK199" s="127" t="s">
        <v>720</v>
      </c>
      <c r="AL199" s="127" t="s">
        <v>721</v>
      </c>
      <c r="AM199" s="127" t="s">
        <v>723</v>
      </c>
      <c r="AN199" s="127" t="s">
        <v>108</v>
      </c>
      <c r="AO199" s="127" t="s">
        <v>111</v>
      </c>
      <c r="AP199" s="127" t="s">
        <v>111</v>
      </c>
    </row>
    <row r="200" spans="3:42" s="88" customFormat="1" ht="54.75" customHeight="1" x14ac:dyDescent="0.25">
      <c r="C200" s="136"/>
      <c r="D200" s="53" t="s">
        <v>298</v>
      </c>
      <c r="E200" s="127"/>
      <c r="F200" s="78" t="s">
        <v>16</v>
      </c>
      <c r="G200" s="78" t="s">
        <v>280</v>
      </c>
      <c r="H200" s="127"/>
      <c r="I200" s="127"/>
      <c r="J200" s="79" t="s">
        <v>716</v>
      </c>
      <c r="K200" s="127"/>
      <c r="L200" s="127"/>
      <c r="M200" s="127"/>
      <c r="N200" s="133"/>
      <c r="O200" s="53" t="s">
        <v>846</v>
      </c>
      <c r="P200" s="53" t="s">
        <v>271</v>
      </c>
      <c r="Q200" s="53" t="str">
        <f>_xlfn.IFS(P200=DATOS!$R$2,DATOS!$S$2,P200=DATOS!$R$3,DATOS!$S$3,P200=DATOS!$R$4,DATOS!$S$4,P200=DATOS!$R$5,DATOS!$S$5,P200=DATOS!$R$6,DATOS!$S$6)</f>
        <v>Fuerte</v>
      </c>
      <c r="R200" s="69">
        <f>_xlfn.IFS(Q200=DATOS!$S$2,DATOS!$T$2,Q200=DATOS!$S$4,DATOS!$T$4,Q200=DATOS!$S$5,DATOS!$T$5,Q200=DATOS!$S$6,DATOS!$T$6)</f>
        <v>100</v>
      </c>
      <c r="S200" s="132"/>
      <c r="T200" s="127"/>
      <c r="U200" s="132"/>
      <c r="V200" s="132"/>
      <c r="W200" s="127"/>
      <c r="X200" s="127"/>
      <c r="Y200" s="132"/>
      <c r="Z200" s="132"/>
      <c r="AA200" s="127"/>
      <c r="AB200" s="127"/>
      <c r="AC200" s="133"/>
      <c r="AD200" s="127"/>
      <c r="AE200" s="127"/>
      <c r="AF200" s="127"/>
      <c r="AG200" s="127"/>
      <c r="AH200" s="130"/>
      <c r="AI200" s="130"/>
      <c r="AJ200" s="127"/>
      <c r="AK200" s="127"/>
      <c r="AL200" s="127"/>
      <c r="AM200" s="127"/>
      <c r="AN200" s="127"/>
      <c r="AO200" s="127"/>
      <c r="AP200" s="127"/>
    </row>
    <row r="201" spans="3:42" s="88" customFormat="1" ht="54.75" customHeight="1" x14ac:dyDescent="0.25">
      <c r="C201" s="137"/>
      <c r="D201" s="77" t="s">
        <v>298</v>
      </c>
      <c r="E201" s="128"/>
      <c r="F201" s="90" t="s">
        <v>16</v>
      </c>
      <c r="G201" s="90" t="s">
        <v>280</v>
      </c>
      <c r="H201" s="128"/>
      <c r="I201" s="128"/>
      <c r="J201" s="91" t="s">
        <v>717</v>
      </c>
      <c r="K201" s="128"/>
      <c r="L201" s="128"/>
      <c r="M201" s="128"/>
      <c r="N201" s="134"/>
      <c r="O201" s="77" t="s">
        <v>719</v>
      </c>
      <c r="P201" s="77" t="s">
        <v>271</v>
      </c>
      <c r="Q201" s="77" t="str">
        <f>_xlfn.IFS(P201=DATOS!$R$2,DATOS!$S$2,P201=DATOS!$R$3,DATOS!$S$3,P201=DATOS!$R$4,DATOS!$S$4,P201=DATOS!$R$5,DATOS!$S$5,P201=DATOS!$R$6,DATOS!$S$6)</f>
        <v>Fuerte</v>
      </c>
      <c r="R201" s="92">
        <f>_xlfn.IFS(Q201=DATOS!$S$2,DATOS!$T$2,Q201=DATOS!$S$4,DATOS!$T$4,Q201=DATOS!$S$5,DATOS!$T$5,Q201=DATOS!$S$6,DATOS!$T$6)</f>
        <v>100</v>
      </c>
      <c r="S201" s="128"/>
      <c r="T201" s="128"/>
      <c r="U201" s="135"/>
      <c r="V201" s="135"/>
      <c r="W201" s="128"/>
      <c r="X201" s="128"/>
      <c r="Y201" s="135"/>
      <c r="Z201" s="135"/>
      <c r="AA201" s="128"/>
      <c r="AB201" s="128"/>
      <c r="AC201" s="134"/>
      <c r="AD201" s="128"/>
      <c r="AE201" s="128"/>
      <c r="AF201" s="128"/>
      <c r="AG201" s="128"/>
      <c r="AH201" s="131"/>
      <c r="AI201" s="131"/>
      <c r="AJ201" s="128"/>
      <c r="AK201" s="128"/>
      <c r="AL201" s="128"/>
      <c r="AM201" s="128"/>
      <c r="AN201" s="128"/>
      <c r="AO201" s="128"/>
      <c r="AP201" s="128"/>
    </row>
    <row r="202" spans="3:42" s="88" customFormat="1" ht="54.75" customHeight="1" x14ac:dyDescent="0.25">
      <c r="C202" s="129">
        <v>56</v>
      </c>
      <c r="D202" s="97" t="s">
        <v>270</v>
      </c>
      <c r="E202" s="123" t="s">
        <v>724</v>
      </c>
      <c r="F202" s="98" t="s">
        <v>16</v>
      </c>
      <c r="G202" s="98" t="s">
        <v>27</v>
      </c>
      <c r="H202" s="123" t="s">
        <v>111</v>
      </c>
      <c r="I202" s="123" t="s">
        <v>111</v>
      </c>
      <c r="J202" s="99" t="s">
        <v>725</v>
      </c>
      <c r="K202" s="123" t="s">
        <v>728</v>
      </c>
      <c r="L202" s="123">
        <v>2</v>
      </c>
      <c r="M202" s="123">
        <v>5</v>
      </c>
      <c r="N202" s="126" t="str">
        <f>INDEX(DATOS!$J$4:$N$8,Mapa!L202:L204,Mapa!M202:M204)</f>
        <v>Extrema</v>
      </c>
      <c r="O202" s="97" t="s">
        <v>729</v>
      </c>
      <c r="P202" s="97" t="s">
        <v>271</v>
      </c>
      <c r="Q202" s="97" t="str">
        <f>_xlfn.IFS(P202=DATOS!$R$2,DATOS!$S$2,P202=DATOS!$R$3,DATOS!$S$3,P202=DATOS!$R$4,DATOS!$S$4,P202=DATOS!$R$5,DATOS!$S$5,P202=DATOS!$R$6,DATOS!$S$6)</f>
        <v>Fuerte</v>
      </c>
      <c r="R202" s="100">
        <f>_xlfn.IFS(Q202=DATOS!$S$2,DATOS!$T$2,Q202=DATOS!$S$4,DATOS!$T$4,Q202=DATOS!$S$5,DATOS!$T$5,Q202=DATOS!$S$6,DATOS!$T$6)</f>
        <v>100</v>
      </c>
      <c r="S202" s="125">
        <f>AVERAGE(R202:R204)</f>
        <v>100</v>
      </c>
      <c r="T202" s="123" t="str">
        <f>IF(S202&gt;=100,"Fuerte",IF(OR(S202=99,S202&gt;=50),"Moderado","Débil"))</f>
        <v>Fuerte</v>
      </c>
      <c r="U202" s="125" t="s">
        <v>90</v>
      </c>
      <c r="V202" s="125" t="s">
        <v>90</v>
      </c>
      <c r="W202" s="125">
        <f>_xlfn.IFS(AND(T202=DATOS!$S$5,U202=DATOS!$X$2),2,AND(T202=DATOS!$S$5,U202=DATOS!$U$4),0,AND(T202=DATOS!$S$5,U202=DATOS!$U$3),0,AND(T202=DATOS!$S$4,U202=DATOS!$U$2,1),1,AND(T202=DATOS!$S$4,U202=DATOS!$U$4),0,AND(T202=DATOS!$S$4,U202=DATOS!$U$3),0,AND(T202=DATOS!$S$2,U202=DATOS!$U$4),0)</f>
        <v>2</v>
      </c>
      <c r="X202" s="125">
        <f>_xlfn.IFS(AND(T202=DATOS!$S$5,V202=DATOS!$U$2),2,AND(T202=DATOS!$S$5,V202=DATOS!$U$4),0,AND(T202=DATOS!$S$5,V202=DATOS!$U$3),1,AND(T202=DATOS!$S$4,V202=DATOS!$U$2,1),1,AND(T202=DATOS!$S$4,V202=DATOS!$U$4),0,AND(T202=DATOS!$S$4,V202=DATOS!$U$3),0,AND(T202=DATOS!$S$2,V202=DATOS!$U$4),0)</f>
        <v>2</v>
      </c>
      <c r="Y202" s="125">
        <f>L202-W202</f>
        <v>0</v>
      </c>
      <c r="Z202" s="125">
        <f>M202-X202</f>
        <v>3</v>
      </c>
      <c r="AA202" s="125">
        <f>_xlfn.IFS(AND(Y202=0),1,AND(Y202=1),1,AND(Y202=2),2,AND(Y202=3),3,AND(Y202=4),4,AND(Y202=5),5,AND(Y202=-1),1)</f>
        <v>1</v>
      </c>
      <c r="AB202" s="125">
        <f>_xlfn.IFS(AND(Z202=0),1,AND(Z202=1),1,AND(Z202=2),2,AND(Z202=3),3,AND(Z202=4),4,AND(Z202=5),5,AND(Z202=-1),1)</f>
        <v>3</v>
      </c>
      <c r="AC202" s="126" t="str">
        <f>INDEX(DATOS!$J$4:$N$8,Mapa!AA202:AA204,Mapa!AB202:AB204)</f>
        <v>Moderada</v>
      </c>
      <c r="AD202" s="123" t="str">
        <f>_xlfn.IFS(AC202=DATOS!$O$2,DATOS!$P$2,AC202=DATOS!$O$3,DATOS!$P$3,AC202=DATOS!$O$4,DATOS!$P$4,AC202=DATOS!$O$5,DATOS!$P$5)</f>
        <v>Asumir o reducir el riesgo</v>
      </c>
      <c r="AE202" s="123" t="s">
        <v>58</v>
      </c>
      <c r="AF202" s="123" t="s">
        <v>150</v>
      </c>
      <c r="AG202" s="123" t="s">
        <v>312</v>
      </c>
      <c r="AH202" s="124">
        <v>45770</v>
      </c>
      <c r="AI202" s="124">
        <v>46022</v>
      </c>
      <c r="AJ202" s="123" t="s">
        <v>83</v>
      </c>
      <c r="AK202" s="123" t="s">
        <v>732</v>
      </c>
      <c r="AL202" s="123" t="s">
        <v>702</v>
      </c>
      <c r="AM202" s="123" t="s">
        <v>847</v>
      </c>
      <c r="AN202" s="123" t="s">
        <v>108</v>
      </c>
      <c r="AO202" s="123" t="s">
        <v>111</v>
      </c>
      <c r="AP202" s="123" t="s">
        <v>111</v>
      </c>
    </row>
    <row r="203" spans="3:42" s="88" customFormat="1" ht="54.75" customHeight="1" x14ac:dyDescent="0.25">
      <c r="C203" s="129"/>
      <c r="D203" s="97" t="s">
        <v>301</v>
      </c>
      <c r="E203" s="123"/>
      <c r="F203" s="98" t="s">
        <v>16</v>
      </c>
      <c r="G203" s="98" t="s">
        <v>27</v>
      </c>
      <c r="H203" s="123"/>
      <c r="I203" s="123"/>
      <c r="J203" s="99" t="s">
        <v>726</v>
      </c>
      <c r="K203" s="123"/>
      <c r="L203" s="123"/>
      <c r="M203" s="123"/>
      <c r="N203" s="126"/>
      <c r="O203" s="97" t="s">
        <v>730</v>
      </c>
      <c r="P203" s="97" t="s">
        <v>271</v>
      </c>
      <c r="Q203" s="97" t="str">
        <f>_xlfn.IFS(P203=DATOS!$R$2,DATOS!$S$2,P203=DATOS!$R$3,DATOS!$S$3,P203=DATOS!$R$4,DATOS!$S$4,P203=DATOS!$R$5,DATOS!$S$5,P203=DATOS!$R$6,DATOS!$S$6)</f>
        <v>Fuerte</v>
      </c>
      <c r="R203" s="100">
        <f>_xlfn.IFS(Q203=DATOS!$S$2,DATOS!$T$2,Q203=DATOS!$S$4,DATOS!$T$4,Q203=DATOS!$S$5,DATOS!$T$5,Q203=DATOS!$S$6,DATOS!$T$6)</f>
        <v>100</v>
      </c>
      <c r="S203" s="125"/>
      <c r="T203" s="123"/>
      <c r="U203" s="125"/>
      <c r="V203" s="125"/>
      <c r="W203" s="123"/>
      <c r="X203" s="123"/>
      <c r="Y203" s="125"/>
      <c r="Z203" s="125"/>
      <c r="AA203" s="123"/>
      <c r="AB203" s="123"/>
      <c r="AC203" s="126"/>
      <c r="AD203" s="123"/>
      <c r="AE203" s="123"/>
      <c r="AF203" s="123"/>
      <c r="AG203" s="123"/>
      <c r="AH203" s="124"/>
      <c r="AI203" s="124"/>
      <c r="AJ203" s="123"/>
      <c r="AK203" s="123"/>
      <c r="AL203" s="123"/>
      <c r="AM203" s="123"/>
      <c r="AN203" s="123"/>
      <c r="AO203" s="123"/>
      <c r="AP203" s="123"/>
    </row>
    <row r="204" spans="3:42" s="88" customFormat="1" ht="228.6" customHeight="1" x14ac:dyDescent="0.25">
      <c r="C204" s="129"/>
      <c r="D204" s="97" t="s">
        <v>300</v>
      </c>
      <c r="E204" s="123"/>
      <c r="F204" s="98" t="s">
        <v>16</v>
      </c>
      <c r="G204" s="98" t="s">
        <v>27</v>
      </c>
      <c r="H204" s="123"/>
      <c r="I204" s="123"/>
      <c r="J204" s="99" t="s">
        <v>727</v>
      </c>
      <c r="K204" s="123"/>
      <c r="L204" s="123"/>
      <c r="M204" s="123"/>
      <c r="N204" s="126"/>
      <c r="O204" s="97" t="s">
        <v>731</v>
      </c>
      <c r="P204" s="97" t="s">
        <v>271</v>
      </c>
      <c r="Q204" s="97" t="str">
        <f>_xlfn.IFS(P204=DATOS!$R$2,DATOS!$S$2,P204=DATOS!$R$3,DATOS!$S$3,P204=DATOS!$R$4,DATOS!$S$4,P204=DATOS!$R$5,DATOS!$S$5,P204=DATOS!$R$6,DATOS!$S$6)</f>
        <v>Fuerte</v>
      </c>
      <c r="R204" s="100">
        <f>_xlfn.IFS(Q204=DATOS!$S$2,DATOS!$T$2,Q204=DATOS!$S$4,DATOS!$T$4,Q204=DATOS!$S$5,DATOS!$T$5,Q204=DATOS!$S$6,DATOS!$T$6)</f>
        <v>100</v>
      </c>
      <c r="S204" s="123"/>
      <c r="T204" s="123"/>
      <c r="U204" s="125"/>
      <c r="V204" s="125"/>
      <c r="W204" s="123"/>
      <c r="X204" s="123"/>
      <c r="Y204" s="125"/>
      <c r="Z204" s="125"/>
      <c r="AA204" s="123"/>
      <c r="AB204" s="123"/>
      <c r="AC204" s="126"/>
      <c r="AD204" s="123"/>
      <c r="AE204" s="123"/>
      <c r="AF204" s="123"/>
      <c r="AG204" s="123"/>
      <c r="AH204" s="124"/>
      <c r="AI204" s="124"/>
      <c r="AJ204" s="123"/>
      <c r="AK204" s="123"/>
      <c r="AL204" s="123"/>
      <c r="AM204" s="123"/>
      <c r="AN204" s="123"/>
      <c r="AO204" s="123"/>
      <c r="AP204" s="123"/>
    </row>
    <row r="205" spans="3:42" ht="54.75" customHeight="1" x14ac:dyDescent="0.3">
      <c r="C205" s="118"/>
      <c r="D205" s="64"/>
      <c r="E205" s="114"/>
      <c r="F205" s="66"/>
      <c r="G205" s="66"/>
      <c r="H205" s="114"/>
      <c r="I205" s="114"/>
      <c r="J205" s="65"/>
      <c r="K205" s="114"/>
      <c r="L205" s="114"/>
      <c r="M205" s="114"/>
      <c r="N205" s="117" t="e">
        <f>INDEX(DATOS!$J$4:$N$8,Mapa!L205:L207,Mapa!M205:M207)</f>
        <v>#VALUE!</v>
      </c>
      <c r="O205" s="53"/>
      <c r="P205" s="53"/>
      <c r="Q205" s="53" t="str">
        <f>_xlfn.IFS(P205=DATOS!$R$2,DATOS!$S$2,P205=DATOS!$R$3,DATOS!$S$3,P205=DATOS!$R$4,DATOS!$S$4,P205=DATOS!$R$5,DATOS!$S$5,P205=DATOS!$R$6,DATOS!$S$6)</f>
        <v>Vacía</v>
      </c>
      <c r="R205" s="69" t="str">
        <f>_xlfn.IFS(Q205=DATOS!$S$2,DATOS!$T$2,Q205=DATOS!$S$4,DATOS!$T$4,Q205=DATOS!$S$5,DATOS!$T$5,Q205=DATOS!$S$6,DATOS!$T$6)</f>
        <v>Vacía</v>
      </c>
      <c r="S205" s="116" t="e">
        <f>AVERAGE(R205:R207)</f>
        <v>#DIV/0!</v>
      </c>
      <c r="T205" s="114" t="e">
        <f>IF(S205&gt;=100,"Fuerte",IF(OR(S205=99,S205&gt;=50),"Moderado","Débil"))</f>
        <v>#DIV/0!</v>
      </c>
      <c r="U205" s="116"/>
      <c r="V205" s="116"/>
      <c r="W205" s="116" t="e">
        <f>_xlfn.IFS(AND(T205=DATOS!$S$5,U205=DATOS!$X$2),2,AND(T205=DATOS!$S$5,U205=DATOS!$U$4),0,AND(T205=DATOS!$S$5,U205=DATOS!$U$3),0,AND(T205=DATOS!$S$4,U205=DATOS!$U$2,1),1,AND(T205=DATOS!$S$4,U205=DATOS!$U$4),0,AND(T205=DATOS!$S$4,U205=DATOS!$U$3),0,AND(T205=DATOS!$S$2,U205=DATOS!$U$4),0)</f>
        <v>#DIV/0!</v>
      </c>
      <c r="X205" s="116" t="e">
        <f>_xlfn.IFS(AND(T205=DATOS!$S$5,V205=DATOS!$U$2),2,AND(T205=DATOS!$S$5,V205=DATOS!$U$4),0,AND(T205=DATOS!$S$5,V205=DATOS!$U$3),1,AND(T205=DATOS!$S$4,V205=DATOS!$U$2,1),1,AND(T205=DATOS!$S$4,V205=DATOS!$U$4),0,AND(T205=DATOS!$S$4,V205=DATOS!$U$3),0,AND(T205=DATOS!$S$2,V205=DATOS!$U$4),0)</f>
        <v>#DIV/0!</v>
      </c>
      <c r="Y205" s="116" t="e">
        <f>L205-W205</f>
        <v>#DIV/0!</v>
      </c>
      <c r="Z205" s="116" t="e">
        <f>M205-X205</f>
        <v>#DIV/0!</v>
      </c>
      <c r="AA205" s="116" t="e">
        <f>_xlfn.IFS(AND(Y205=0),1,AND(Y205=1),1,AND(Y205=2),2,AND(Y205=3),3,AND(Y205=4),4,AND(Y205=5),5,AND(Y205=-1),1)</f>
        <v>#DIV/0!</v>
      </c>
      <c r="AB205" s="116" t="e">
        <f>_xlfn.IFS(AND(Z205=0),1,AND(Z205=1),1,AND(Z205=2),2,AND(Z205=3),3,AND(Z205=4),4,AND(Z205=5),5,AND(Z205=-1),1)</f>
        <v>#DIV/0!</v>
      </c>
      <c r="AC205" s="117" t="e">
        <f>INDEX(DATOS!$J$4:$N$8,Mapa!AA205:AA207,Mapa!AB205:AB207)</f>
        <v>#DIV/0!</v>
      </c>
      <c r="AD205" s="114" t="e">
        <f>_xlfn.IFS(AC205=DATOS!$O$2,DATOS!$P$2,AC205=DATOS!$O$3,DATOS!$P$3,AC205=DATOS!$O$4,DATOS!$P$4,AC205=DATOS!$O$5,DATOS!$P$5)</f>
        <v>#DIV/0!</v>
      </c>
      <c r="AE205" s="114"/>
      <c r="AF205" s="114"/>
      <c r="AG205" s="114"/>
      <c r="AH205" s="115"/>
      <c r="AI205" s="115"/>
      <c r="AJ205" s="114"/>
      <c r="AK205" s="114"/>
      <c r="AL205" s="114"/>
      <c r="AM205" s="114"/>
      <c r="AN205" s="114"/>
      <c r="AO205" s="114"/>
      <c r="AP205" s="114"/>
    </row>
    <row r="206" spans="3:42" ht="54.75" customHeight="1" x14ac:dyDescent="0.3">
      <c r="C206" s="118"/>
      <c r="D206" s="64"/>
      <c r="E206" s="114"/>
      <c r="F206" s="66"/>
      <c r="G206" s="66"/>
      <c r="H206" s="114"/>
      <c r="I206" s="114"/>
      <c r="J206" s="65"/>
      <c r="K206" s="114"/>
      <c r="L206" s="114"/>
      <c r="M206" s="114"/>
      <c r="N206" s="117"/>
      <c r="O206" s="53"/>
      <c r="P206" s="53"/>
      <c r="Q206" s="53" t="str">
        <f>_xlfn.IFS(P206=DATOS!$R$2,DATOS!$S$2,P206=DATOS!$R$3,DATOS!$S$3,P206=DATOS!$R$4,DATOS!$S$4,P206=DATOS!$R$5,DATOS!$S$5,P206=DATOS!$R$6,DATOS!$S$6)</f>
        <v>Vacía</v>
      </c>
      <c r="R206" s="69" t="str">
        <f>_xlfn.IFS(Q206=DATOS!$S$2,DATOS!$T$2,Q206=DATOS!$S$4,DATOS!$T$4,Q206=DATOS!$S$5,DATOS!$T$5,Q206=DATOS!$S$6,DATOS!$T$6)</f>
        <v>Vacía</v>
      </c>
      <c r="S206" s="116"/>
      <c r="T206" s="114"/>
      <c r="U206" s="116"/>
      <c r="V206" s="116"/>
      <c r="W206" s="114"/>
      <c r="X206" s="114"/>
      <c r="Y206" s="116"/>
      <c r="Z206" s="116"/>
      <c r="AA206" s="114"/>
      <c r="AB206" s="114"/>
      <c r="AC206" s="117"/>
      <c r="AD206" s="114"/>
      <c r="AE206" s="114"/>
      <c r="AF206" s="114"/>
      <c r="AG206" s="114"/>
      <c r="AH206" s="115"/>
      <c r="AI206" s="115"/>
      <c r="AJ206" s="114"/>
      <c r="AK206" s="114"/>
      <c r="AL206" s="114"/>
      <c r="AM206" s="114"/>
      <c r="AN206" s="114"/>
      <c r="AO206" s="114"/>
      <c r="AP206" s="114"/>
    </row>
    <row r="207" spans="3:42" ht="54.75" customHeight="1" x14ac:dyDescent="0.3">
      <c r="C207" s="118"/>
      <c r="D207" s="64"/>
      <c r="E207" s="114"/>
      <c r="F207" s="66"/>
      <c r="G207" s="66"/>
      <c r="H207" s="114"/>
      <c r="I207" s="114"/>
      <c r="J207" s="65"/>
      <c r="K207" s="114"/>
      <c r="L207" s="114"/>
      <c r="M207" s="114"/>
      <c r="N207" s="117"/>
      <c r="O207" s="53"/>
      <c r="P207" s="53"/>
      <c r="Q207" s="53" t="str">
        <f>_xlfn.IFS(P207=DATOS!$R$2,DATOS!$S$2,P207=DATOS!$R$3,DATOS!$S$3,P207=DATOS!$R$4,DATOS!$S$4,P207=DATOS!$R$5,DATOS!$S$5,P207=DATOS!$R$6,DATOS!$S$6)</f>
        <v>Vacía</v>
      </c>
      <c r="R207" s="69" t="str">
        <f>_xlfn.IFS(Q207=DATOS!$S$2,DATOS!$T$2,Q207=DATOS!$S$4,DATOS!$T$4,Q207=DATOS!$S$5,DATOS!$T$5,Q207=DATOS!$S$6,DATOS!$T$6)</f>
        <v>Vacía</v>
      </c>
      <c r="S207" s="114"/>
      <c r="T207" s="114"/>
      <c r="U207" s="116"/>
      <c r="V207" s="116"/>
      <c r="W207" s="114"/>
      <c r="X207" s="114"/>
      <c r="Y207" s="116"/>
      <c r="Z207" s="116"/>
      <c r="AA207" s="114"/>
      <c r="AB207" s="114"/>
      <c r="AC207" s="117"/>
      <c r="AD207" s="114"/>
      <c r="AE207" s="114"/>
      <c r="AF207" s="114"/>
      <c r="AG207" s="114"/>
      <c r="AH207" s="115"/>
      <c r="AI207" s="115"/>
      <c r="AJ207" s="114"/>
      <c r="AK207" s="114"/>
      <c r="AL207" s="114"/>
      <c r="AM207" s="114"/>
      <c r="AN207" s="114"/>
      <c r="AO207" s="114"/>
      <c r="AP207" s="114"/>
    </row>
    <row r="208" spans="3:42" ht="54.75" customHeight="1" x14ac:dyDescent="0.3">
      <c r="C208" s="118"/>
      <c r="D208" s="64"/>
      <c r="E208" s="114"/>
      <c r="F208" s="66"/>
      <c r="G208" s="66"/>
      <c r="H208" s="114"/>
      <c r="I208" s="114"/>
      <c r="J208" s="65"/>
      <c r="K208" s="114"/>
      <c r="L208" s="114"/>
      <c r="M208" s="114"/>
      <c r="N208" s="117" t="e">
        <f>INDEX(DATOS!$J$4:$N$8,Mapa!L208:L210,Mapa!M208:M210)</f>
        <v>#VALUE!</v>
      </c>
      <c r="O208" s="53"/>
      <c r="P208" s="53"/>
      <c r="Q208" s="53" t="str">
        <f>_xlfn.IFS(P208=DATOS!$R$2,DATOS!$S$2,P208=DATOS!$R$3,DATOS!$S$3,P208=DATOS!$R$4,DATOS!$S$4,P208=DATOS!$R$5,DATOS!$S$5,P208=DATOS!$R$6,DATOS!$S$6)</f>
        <v>Vacía</v>
      </c>
      <c r="R208" s="69" t="str">
        <f>_xlfn.IFS(Q208=DATOS!$S$2,DATOS!$T$2,Q208=DATOS!$S$4,DATOS!$T$4,Q208=DATOS!$S$5,DATOS!$T$5,Q208=DATOS!$S$6,DATOS!$T$6)</f>
        <v>Vacía</v>
      </c>
      <c r="S208" s="116" t="e">
        <f>AVERAGE(R208:R210)</f>
        <v>#DIV/0!</v>
      </c>
      <c r="T208" s="114" t="e">
        <f>IF(S208&gt;=100,"Fuerte",IF(OR(S208=99,S208&gt;=50),"Moderado","Débil"))</f>
        <v>#DIV/0!</v>
      </c>
      <c r="U208" s="116"/>
      <c r="V208" s="116"/>
      <c r="W208" s="116" t="e">
        <f>_xlfn.IFS(AND(T208=DATOS!$S$5,U208=DATOS!$X$2),2,AND(T208=DATOS!$S$5,U208=DATOS!$U$4),0,AND(T208=DATOS!$S$5,U208=DATOS!$U$3),0,AND(T208=DATOS!$S$4,U208=DATOS!$U$2,1),1,AND(T208=DATOS!$S$4,U208=DATOS!$U$4),0,AND(T208=DATOS!$S$4,U208=DATOS!$U$3),0,AND(T208=DATOS!$S$2,U208=DATOS!$U$4),0)</f>
        <v>#DIV/0!</v>
      </c>
      <c r="X208" s="116" t="e">
        <f>_xlfn.IFS(AND(T208=DATOS!$S$5,V208=DATOS!$U$2),2,AND(T208=DATOS!$S$5,V208=DATOS!$U$4),0,AND(T208=DATOS!$S$5,V208=DATOS!$U$3),1,AND(T208=DATOS!$S$4,V208=DATOS!$U$2,1),1,AND(T208=DATOS!$S$4,V208=DATOS!$U$4),0,AND(T208=DATOS!$S$4,V208=DATOS!$U$3),0,AND(T208=DATOS!$S$2,V208=DATOS!$U$4),0)</f>
        <v>#DIV/0!</v>
      </c>
      <c r="Y208" s="116" t="e">
        <f>L208-W208</f>
        <v>#DIV/0!</v>
      </c>
      <c r="Z208" s="116" t="e">
        <f>M208-X208</f>
        <v>#DIV/0!</v>
      </c>
      <c r="AA208" s="116" t="e">
        <f>_xlfn.IFS(AND(Y208=0),1,AND(Y208=1),1,AND(Y208=2),2,AND(Y208=3),3,AND(Y208=4),4,AND(Y208=5),5,AND(Y208=-1),1)</f>
        <v>#DIV/0!</v>
      </c>
      <c r="AB208" s="116" t="e">
        <f>_xlfn.IFS(AND(Z208=0),1,AND(Z208=1),1,AND(Z208=2),2,AND(Z208=3),3,AND(Z208=4),4,AND(Z208=5),5,AND(Z208=-1),1)</f>
        <v>#DIV/0!</v>
      </c>
      <c r="AC208" s="117" t="e">
        <f>INDEX(DATOS!$J$4:$N$8,Mapa!AA208:AA210,Mapa!AB208:AB210)</f>
        <v>#DIV/0!</v>
      </c>
      <c r="AD208" s="114" t="e">
        <f>_xlfn.IFS(AC208=DATOS!$O$2,DATOS!$P$2,AC208=DATOS!$O$3,DATOS!$P$3,AC208=DATOS!$O$4,DATOS!$P$4,AC208=DATOS!$O$5,DATOS!$P$5)</f>
        <v>#DIV/0!</v>
      </c>
      <c r="AE208" s="114"/>
      <c r="AF208" s="114"/>
      <c r="AG208" s="114"/>
      <c r="AH208" s="115"/>
      <c r="AI208" s="115"/>
      <c r="AJ208" s="114"/>
      <c r="AK208" s="114"/>
      <c r="AL208" s="114"/>
      <c r="AM208" s="114"/>
      <c r="AN208" s="114"/>
      <c r="AO208" s="114"/>
      <c r="AP208" s="114"/>
    </row>
    <row r="209" spans="3:42" ht="54.75" customHeight="1" x14ac:dyDescent="0.3">
      <c r="C209" s="118"/>
      <c r="D209" s="64"/>
      <c r="E209" s="114"/>
      <c r="F209" s="66"/>
      <c r="G209" s="66"/>
      <c r="H209" s="114"/>
      <c r="I209" s="114"/>
      <c r="J209" s="65"/>
      <c r="K209" s="114"/>
      <c r="L209" s="114"/>
      <c r="M209" s="114"/>
      <c r="N209" s="117"/>
      <c r="O209" s="53"/>
      <c r="P209" s="53"/>
      <c r="Q209" s="53" t="str">
        <f>_xlfn.IFS(P209=DATOS!$R$2,DATOS!$S$2,P209=DATOS!$R$3,DATOS!$S$3,P209=DATOS!$R$4,DATOS!$S$4,P209=DATOS!$R$5,DATOS!$S$5,P209=DATOS!$R$6,DATOS!$S$6)</f>
        <v>Vacía</v>
      </c>
      <c r="R209" s="69" t="str">
        <f>_xlfn.IFS(Q209=DATOS!$S$2,DATOS!$T$2,Q209=DATOS!$S$4,DATOS!$T$4,Q209=DATOS!$S$5,DATOS!$T$5,Q209=DATOS!$S$6,DATOS!$T$6)</f>
        <v>Vacía</v>
      </c>
      <c r="S209" s="116"/>
      <c r="T209" s="114"/>
      <c r="U209" s="116"/>
      <c r="V209" s="116"/>
      <c r="W209" s="114"/>
      <c r="X209" s="114"/>
      <c r="Y209" s="116"/>
      <c r="Z209" s="116"/>
      <c r="AA209" s="114"/>
      <c r="AB209" s="114"/>
      <c r="AC209" s="117"/>
      <c r="AD209" s="114"/>
      <c r="AE209" s="114"/>
      <c r="AF209" s="114"/>
      <c r="AG209" s="114"/>
      <c r="AH209" s="115"/>
      <c r="AI209" s="115"/>
      <c r="AJ209" s="114"/>
      <c r="AK209" s="114"/>
      <c r="AL209" s="114"/>
      <c r="AM209" s="114"/>
      <c r="AN209" s="114"/>
      <c r="AO209" s="114"/>
      <c r="AP209" s="114"/>
    </row>
    <row r="210" spans="3:42" ht="54.75" customHeight="1" x14ac:dyDescent="0.3">
      <c r="C210" s="118"/>
      <c r="D210" s="64"/>
      <c r="E210" s="114"/>
      <c r="F210" s="66"/>
      <c r="G210" s="66"/>
      <c r="H210" s="114"/>
      <c r="I210" s="114"/>
      <c r="J210" s="65"/>
      <c r="K210" s="114"/>
      <c r="L210" s="114"/>
      <c r="M210" s="114"/>
      <c r="N210" s="117"/>
      <c r="O210" s="53"/>
      <c r="P210" s="53"/>
      <c r="Q210" s="53" t="str">
        <f>_xlfn.IFS(P210=DATOS!$R$2,DATOS!$S$2,P210=DATOS!$R$3,DATOS!$S$3,P210=DATOS!$R$4,DATOS!$S$4,P210=DATOS!$R$5,DATOS!$S$5,P210=DATOS!$R$6,DATOS!$S$6)</f>
        <v>Vacía</v>
      </c>
      <c r="R210" s="69" t="str">
        <f>_xlfn.IFS(Q210=DATOS!$S$2,DATOS!$T$2,Q210=DATOS!$S$4,DATOS!$T$4,Q210=DATOS!$S$5,DATOS!$T$5,Q210=DATOS!$S$6,DATOS!$T$6)</f>
        <v>Vacía</v>
      </c>
      <c r="S210" s="114"/>
      <c r="T210" s="114"/>
      <c r="U210" s="116"/>
      <c r="V210" s="116"/>
      <c r="W210" s="114"/>
      <c r="X210" s="114"/>
      <c r="Y210" s="116"/>
      <c r="Z210" s="116"/>
      <c r="AA210" s="114"/>
      <c r="AB210" s="114"/>
      <c r="AC210" s="117"/>
      <c r="AD210" s="114"/>
      <c r="AE210" s="114"/>
      <c r="AF210" s="114"/>
      <c r="AG210" s="114"/>
      <c r="AH210" s="115"/>
      <c r="AI210" s="115"/>
      <c r="AJ210" s="114"/>
      <c r="AK210" s="114"/>
      <c r="AL210" s="114"/>
      <c r="AM210" s="114"/>
      <c r="AN210" s="114"/>
      <c r="AO210" s="114"/>
      <c r="AP210" s="114"/>
    </row>
    <row r="211" spans="3:42" ht="54.75" customHeight="1" x14ac:dyDescent="0.3">
      <c r="C211" s="118"/>
      <c r="D211" s="93"/>
      <c r="E211" s="119"/>
      <c r="F211" s="94"/>
      <c r="G211" s="94"/>
      <c r="H211" s="119"/>
      <c r="I211" s="119"/>
      <c r="J211" s="95"/>
      <c r="K211" s="119"/>
      <c r="L211" s="119"/>
      <c r="M211" s="119"/>
      <c r="N211" s="122" t="e">
        <f>INDEX(DATOS!$J$4:$N$8,Mapa!L211:L213,Mapa!M211:M213)</f>
        <v>#VALUE!</v>
      </c>
      <c r="O211" s="54"/>
      <c r="P211" s="54"/>
      <c r="Q211" s="54" t="str">
        <f>_xlfn.IFS(P211=DATOS!$R$2,DATOS!$S$2,P211=DATOS!$R$3,DATOS!$S$3,P211=DATOS!$R$4,DATOS!$S$4,P211=DATOS!$R$5,DATOS!$S$5,P211=DATOS!$R$6,DATOS!$S$6)</f>
        <v>Vacía</v>
      </c>
      <c r="R211" s="96" t="str">
        <f>_xlfn.IFS(Q211=DATOS!$S$2,DATOS!$T$2,Q211=DATOS!$S$4,DATOS!$T$4,Q211=DATOS!$S$5,DATOS!$T$5,Q211=DATOS!$S$6,DATOS!$T$6)</f>
        <v>Vacía</v>
      </c>
      <c r="S211" s="121" t="e">
        <f>AVERAGE(R211:R213)</f>
        <v>#DIV/0!</v>
      </c>
      <c r="T211" s="119" t="e">
        <f>IF(S211&gt;=100,"Fuerte",IF(OR(S211=99,S211&gt;=50),"Moderado","Débil"))</f>
        <v>#DIV/0!</v>
      </c>
      <c r="U211" s="121"/>
      <c r="V211" s="121"/>
      <c r="W211" s="121" t="e">
        <f>_xlfn.IFS(AND(T211=DATOS!$S$5,U211=DATOS!$X$2),2,AND(T211=DATOS!$S$5,U211=DATOS!$U$4),0,AND(T211=DATOS!$S$5,U211=DATOS!$U$3),0,AND(T211=DATOS!$S$4,U211=DATOS!$U$2,1),1,AND(T211=DATOS!$S$4,U211=DATOS!$U$4),0,AND(T211=DATOS!$S$4,U211=DATOS!$U$3),0,AND(T211=DATOS!$S$2,U211=DATOS!$U$4),0)</f>
        <v>#DIV/0!</v>
      </c>
      <c r="X211" s="121" t="e">
        <f>_xlfn.IFS(AND(T211=DATOS!$S$5,V211=DATOS!$U$2),2,AND(T211=DATOS!$S$5,V211=DATOS!$U$4),0,AND(T211=DATOS!$S$5,V211=DATOS!$U$3),1,AND(T211=DATOS!$S$4,V211=DATOS!$U$2,1),1,AND(T211=DATOS!$S$4,V211=DATOS!$U$4),0,AND(T211=DATOS!$S$4,V211=DATOS!$U$3),0,AND(T211=DATOS!$S$2,V211=DATOS!$U$4),0)</f>
        <v>#DIV/0!</v>
      </c>
      <c r="Y211" s="121" t="e">
        <f>L211-W211</f>
        <v>#DIV/0!</v>
      </c>
      <c r="Z211" s="121" t="e">
        <f>M211-X211</f>
        <v>#DIV/0!</v>
      </c>
      <c r="AA211" s="121" t="e">
        <f>_xlfn.IFS(AND(Y211=0),1,AND(Y211=1),1,AND(Y211=2),2,AND(Y211=3),3,AND(Y211=4),4,AND(Y211=5),5,AND(Y211=-1),1)</f>
        <v>#DIV/0!</v>
      </c>
      <c r="AB211" s="121" t="e">
        <f>_xlfn.IFS(AND(Z211=0),1,AND(Z211=1),1,AND(Z211=2),2,AND(Z211=3),3,AND(Z211=4),4,AND(Z211=5),5,AND(Z211=-1),1)</f>
        <v>#DIV/0!</v>
      </c>
      <c r="AC211" s="122" t="e">
        <f>INDEX(DATOS!$J$4:$N$8,Mapa!AA211:AA213,Mapa!AB211:AB213)</f>
        <v>#DIV/0!</v>
      </c>
      <c r="AD211" s="119" t="e">
        <f>_xlfn.IFS(AC211=DATOS!$O$2,DATOS!$P$2,AC211=DATOS!$O$3,DATOS!$P$3,AC211=DATOS!$O$4,DATOS!$P$4,AC211=DATOS!$O$5,DATOS!$P$5)</f>
        <v>#DIV/0!</v>
      </c>
      <c r="AE211" s="119"/>
      <c r="AF211" s="119"/>
      <c r="AG211" s="119"/>
      <c r="AH211" s="120"/>
      <c r="AI211" s="120"/>
      <c r="AJ211" s="119"/>
      <c r="AK211" s="119"/>
      <c r="AL211" s="119"/>
      <c r="AM211" s="119"/>
      <c r="AN211" s="119"/>
      <c r="AO211" s="119"/>
      <c r="AP211" s="119"/>
    </row>
    <row r="212" spans="3:42" ht="54.75" customHeight="1" x14ac:dyDescent="0.3">
      <c r="C212" s="118"/>
      <c r="D212" s="64"/>
      <c r="E212" s="114"/>
      <c r="F212" s="66"/>
      <c r="G212" s="66"/>
      <c r="H212" s="114"/>
      <c r="I212" s="114"/>
      <c r="J212" s="65"/>
      <c r="K212" s="114"/>
      <c r="L212" s="114"/>
      <c r="M212" s="114"/>
      <c r="N212" s="117"/>
      <c r="O212" s="53"/>
      <c r="P212" s="53"/>
      <c r="Q212" s="53" t="str">
        <f>_xlfn.IFS(P212=DATOS!$R$2,DATOS!$S$2,P212=DATOS!$R$3,DATOS!$S$3,P212=DATOS!$R$4,DATOS!$S$4,P212=DATOS!$R$5,DATOS!$S$5,P212=DATOS!$R$6,DATOS!$S$6)</f>
        <v>Vacía</v>
      </c>
      <c r="R212" s="69" t="str">
        <f>_xlfn.IFS(Q212=DATOS!$S$2,DATOS!$T$2,Q212=DATOS!$S$4,DATOS!$T$4,Q212=DATOS!$S$5,DATOS!$T$5,Q212=DATOS!$S$6,DATOS!$T$6)</f>
        <v>Vacía</v>
      </c>
      <c r="S212" s="116"/>
      <c r="T212" s="114"/>
      <c r="U212" s="116"/>
      <c r="V212" s="116"/>
      <c r="W212" s="114"/>
      <c r="X212" s="114"/>
      <c r="Y212" s="116"/>
      <c r="Z212" s="116"/>
      <c r="AA212" s="114"/>
      <c r="AB212" s="114"/>
      <c r="AC212" s="117"/>
      <c r="AD212" s="114"/>
      <c r="AE212" s="114"/>
      <c r="AF212" s="114"/>
      <c r="AG212" s="114"/>
      <c r="AH212" s="115"/>
      <c r="AI212" s="115"/>
      <c r="AJ212" s="114"/>
      <c r="AK212" s="114"/>
      <c r="AL212" s="114"/>
      <c r="AM212" s="114"/>
      <c r="AN212" s="114"/>
      <c r="AO212" s="114"/>
      <c r="AP212" s="114"/>
    </row>
    <row r="213" spans="3:42" ht="54.75" customHeight="1" x14ac:dyDescent="0.3">
      <c r="C213" s="118"/>
      <c r="D213" s="64"/>
      <c r="E213" s="114"/>
      <c r="F213" s="66"/>
      <c r="G213" s="66"/>
      <c r="H213" s="114"/>
      <c r="I213" s="114"/>
      <c r="J213" s="65"/>
      <c r="K213" s="114"/>
      <c r="L213" s="114"/>
      <c r="M213" s="114"/>
      <c r="N213" s="117"/>
      <c r="O213" s="53"/>
      <c r="P213" s="53"/>
      <c r="Q213" s="53" t="str">
        <f>_xlfn.IFS(P213=DATOS!$R$2,DATOS!$S$2,P213=DATOS!$R$3,DATOS!$S$3,P213=DATOS!$R$4,DATOS!$S$4,P213=DATOS!$R$5,DATOS!$S$5,P213=DATOS!$R$6,DATOS!$S$6)</f>
        <v>Vacía</v>
      </c>
      <c r="R213" s="69" t="str">
        <f>_xlfn.IFS(Q213=DATOS!$S$2,DATOS!$T$2,Q213=DATOS!$S$4,DATOS!$T$4,Q213=DATOS!$S$5,DATOS!$T$5,Q213=DATOS!$S$6,DATOS!$T$6)</f>
        <v>Vacía</v>
      </c>
      <c r="S213" s="114"/>
      <c r="T213" s="114"/>
      <c r="U213" s="116"/>
      <c r="V213" s="116"/>
      <c r="W213" s="114"/>
      <c r="X213" s="114"/>
      <c r="Y213" s="116"/>
      <c r="Z213" s="116"/>
      <c r="AA213" s="114"/>
      <c r="AB213" s="114"/>
      <c r="AC213" s="117"/>
      <c r="AD213" s="114"/>
      <c r="AE213" s="114"/>
      <c r="AF213" s="114"/>
      <c r="AG213" s="114"/>
      <c r="AH213" s="115"/>
      <c r="AI213" s="115"/>
      <c r="AJ213" s="114"/>
      <c r="AK213" s="114"/>
      <c r="AL213" s="114"/>
      <c r="AM213" s="114"/>
      <c r="AN213" s="114"/>
      <c r="AO213" s="114"/>
      <c r="AP213" s="114"/>
    </row>
    <row r="214" spans="3:42" ht="54.75" customHeight="1" x14ac:dyDescent="0.3">
      <c r="C214" s="118"/>
      <c r="D214" s="64"/>
      <c r="E214" s="114"/>
      <c r="F214" s="66"/>
      <c r="G214" s="66"/>
      <c r="H214" s="114"/>
      <c r="I214" s="114"/>
      <c r="J214" s="65"/>
      <c r="K214" s="114"/>
      <c r="L214" s="114"/>
      <c r="M214" s="114"/>
      <c r="N214" s="117" t="e">
        <f>INDEX(DATOS!$J$4:$N$8,Mapa!L214:L216,Mapa!M214:M216)</f>
        <v>#VALUE!</v>
      </c>
      <c r="O214" s="53"/>
      <c r="P214" s="53"/>
      <c r="Q214" s="53" t="str">
        <f>_xlfn.IFS(P214=DATOS!$R$2,DATOS!$S$2,P214=DATOS!$R$3,DATOS!$S$3,P214=DATOS!$R$4,DATOS!$S$4,P214=DATOS!$R$5,DATOS!$S$5,P214=DATOS!$R$6,DATOS!$S$6)</f>
        <v>Vacía</v>
      </c>
      <c r="R214" s="69" t="str">
        <f>_xlfn.IFS(Q214=DATOS!$S$2,DATOS!$T$2,Q214=DATOS!$S$4,DATOS!$T$4,Q214=DATOS!$S$5,DATOS!$T$5,Q214=DATOS!$S$6,DATOS!$T$6)</f>
        <v>Vacía</v>
      </c>
      <c r="S214" s="116" t="e">
        <f>AVERAGE(R214:R216)</f>
        <v>#DIV/0!</v>
      </c>
      <c r="T214" s="114" t="e">
        <f>IF(S214&gt;=100,"Fuerte",IF(OR(S214=99,S214&gt;=50),"Moderado","Débil"))</f>
        <v>#DIV/0!</v>
      </c>
      <c r="U214" s="116"/>
      <c r="V214" s="116"/>
      <c r="W214" s="116" t="e">
        <f>_xlfn.IFS(AND(T214=DATOS!$S$5,U214=DATOS!$X$2),2,AND(T214=DATOS!$S$5,U214=DATOS!$U$4),0,AND(T214=DATOS!$S$5,U214=DATOS!$U$3),0,AND(T214=DATOS!$S$4,U214=DATOS!$U$2,1),1,AND(T214=DATOS!$S$4,U214=DATOS!$U$4),0,AND(T214=DATOS!$S$4,U214=DATOS!$U$3),0,AND(T214=DATOS!$S$2,U214=DATOS!$U$4),0)</f>
        <v>#DIV/0!</v>
      </c>
      <c r="X214" s="116" t="e">
        <f>_xlfn.IFS(AND(T214=DATOS!$S$5,V214=DATOS!$U$2),2,AND(T214=DATOS!$S$5,V214=DATOS!$U$4),0,AND(T214=DATOS!$S$5,V214=DATOS!$U$3),1,AND(T214=DATOS!$S$4,V214=DATOS!$U$2,1),1,AND(T214=DATOS!$S$4,V214=DATOS!$U$4),0,AND(T214=DATOS!$S$4,V214=DATOS!$U$3),0,AND(T214=DATOS!$S$2,V214=DATOS!$U$4),0)</f>
        <v>#DIV/0!</v>
      </c>
      <c r="Y214" s="116" t="e">
        <f>L214-W214</f>
        <v>#DIV/0!</v>
      </c>
      <c r="Z214" s="116" t="e">
        <f>M214-X214</f>
        <v>#DIV/0!</v>
      </c>
      <c r="AA214" s="116" t="e">
        <f>_xlfn.IFS(AND(Y214=0),1,AND(Y214=1),1,AND(Y214=2),2,AND(Y214=3),3,AND(Y214=4),4,AND(Y214=5),5,AND(Y214=-1),1)</f>
        <v>#DIV/0!</v>
      </c>
      <c r="AB214" s="116" t="e">
        <f>_xlfn.IFS(AND(Z214=0),1,AND(Z214=1),1,AND(Z214=2),2,AND(Z214=3),3,AND(Z214=4),4,AND(Z214=5),5,AND(Z214=-1),1)</f>
        <v>#DIV/0!</v>
      </c>
      <c r="AC214" s="117" t="e">
        <f>INDEX(DATOS!$J$4:$N$8,Mapa!AA214:AA216,Mapa!AB214:AB216)</f>
        <v>#DIV/0!</v>
      </c>
      <c r="AD214" s="114" t="e">
        <f>_xlfn.IFS(AC214=DATOS!$O$2,DATOS!$P$2,AC214=DATOS!$O$3,DATOS!$P$3,AC214=DATOS!$O$4,DATOS!$P$4,AC214=DATOS!$O$5,DATOS!$P$5)</f>
        <v>#DIV/0!</v>
      </c>
      <c r="AE214" s="114"/>
      <c r="AF214" s="114"/>
      <c r="AG214" s="114"/>
      <c r="AH214" s="115"/>
      <c r="AI214" s="115"/>
      <c r="AJ214" s="114"/>
      <c r="AK214" s="114"/>
      <c r="AL214" s="114"/>
      <c r="AM214" s="114"/>
      <c r="AN214" s="114"/>
      <c r="AO214" s="114"/>
      <c r="AP214" s="114"/>
    </row>
    <row r="215" spans="3:42" ht="54.75" customHeight="1" x14ac:dyDescent="0.3">
      <c r="C215" s="118"/>
      <c r="D215" s="64"/>
      <c r="E215" s="114"/>
      <c r="F215" s="66"/>
      <c r="G215" s="66"/>
      <c r="H215" s="114"/>
      <c r="I215" s="114"/>
      <c r="J215" s="65"/>
      <c r="K215" s="114"/>
      <c r="L215" s="114"/>
      <c r="M215" s="114"/>
      <c r="N215" s="117"/>
      <c r="O215" s="53"/>
      <c r="P215" s="53"/>
      <c r="Q215" s="53" t="str">
        <f>_xlfn.IFS(P215=DATOS!$R$2,DATOS!$S$2,P215=DATOS!$R$3,DATOS!$S$3,P215=DATOS!$R$4,DATOS!$S$4,P215=DATOS!$R$5,DATOS!$S$5,P215=DATOS!$R$6,DATOS!$S$6)</f>
        <v>Vacía</v>
      </c>
      <c r="R215" s="69" t="str">
        <f>_xlfn.IFS(Q215=DATOS!$S$2,DATOS!$T$2,Q215=DATOS!$S$4,DATOS!$T$4,Q215=DATOS!$S$5,DATOS!$T$5,Q215=DATOS!$S$6,DATOS!$T$6)</f>
        <v>Vacía</v>
      </c>
      <c r="S215" s="116"/>
      <c r="T215" s="114"/>
      <c r="U215" s="116"/>
      <c r="V215" s="116"/>
      <c r="W215" s="114"/>
      <c r="X215" s="114"/>
      <c r="Y215" s="116"/>
      <c r="Z215" s="116"/>
      <c r="AA215" s="114"/>
      <c r="AB215" s="114"/>
      <c r="AC215" s="117"/>
      <c r="AD215" s="114"/>
      <c r="AE215" s="114"/>
      <c r="AF215" s="114"/>
      <c r="AG215" s="114"/>
      <c r="AH215" s="115"/>
      <c r="AI215" s="115"/>
      <c r="AJ215" s="114"/>
      <c r="AK215" s="114"/>
      <c r="AL215" s="114"/>
      <c r="AM215" s="114"/>
      <c r="AN215" s="114"/>
      <c r="AO215" s="114"/>
      <c r="AP215" s="114"/>
    </row>
    <row r="216" spans="3:42" ht="54.75" customHeight="1" x14ac:dyDescent="0.3">
      <c r="C216" s="118"/>
      <c r="D216" s="64"/>
      <c r="E216" s="114"/>
      <c r="F216" s="66"/>
      <c r="G216" s="66"/>
      <c r="H216" s="114"/>
      <c r="I216" s="114"/>
      <c r="J216" s="65"/>
      <c r="K216" s="114"/>
      <c r="L216" s="114"/>
      <c r="M216" s="114"/>
      <c r="N216" s="117"/>
      <c r="O216" s="53"/>
      <c r="P216" s="53"/>
      <c r="Q216" s="53" t="str">
        <f>_xlfn.IFS(P216=DATOS!$R$2,DATOS!$S$2,P216=DATOS!$R$3,DATOS!$S$3,P216=DATOS!$R$4,DATOS!$S$4,P216=DATOS!$R$5,DATOS!$S$5,P216=DATOS!$R$6,DATOS!$S$6)</f>
        <v>Vacía</v>
      </c>
      <c r="R216" s="69" t="str">
        <f>_xlfn.IFS(Q216=DATOS!$S$2,DATOS!$T$2,Q216=DATOS!$S$4,DATOS!$T$4,Q216=DATOS!$S$5,DATOS!$T$5,Q216=DATOS!$S$6,DATOS!$T$6)</f>
        <v>Vacía</v>
      </c>
      <c r="S216" s="114"/>
      <c r="T216" s="114"/>
      <c r="U216" s="116"/>
      <c r="V216" s="116"/>
      <c r="W216" s="114"/>
      <c r="X216" s="114"/>
      <c r="Y216" s="116"/>
      <c r="Z216" s="116"/>
      <c r="AA216" s="114"/>
      <c r="AB216" s="114"/>
      <c r="AC216" s="117"/>
      <c r="AD216" s="114"/>
      <c r="AE216" s="114"/>
      <c r="AF216" s="114"/>
      <c r="AG216" s="114"/>
      <c r="AH216" s="115"/>
      <c r="AI216" s="115"/>
      <c r="AJ216" s="114"/>
      <c r="AK216" s="114"/>
      <c r="AL216" s="114"/>
      <c r="AM216" s="114"/>
      <c r="AN216" s="114"/>
      <c r="AO216" s="114"/>
      <c r="AP216" s="114"/>
    </row>
    <row r="217" spans="3:42" ht="54.75" customHeight="1" x14ac:dyDescent="0.3">
      <c r="C217" s="118"/>
      <c r="D217" s="64"/>
      <c r="E217" s="114"/>
      <c r="F217" s="66"/>
      <c r="G217" s="66"/>
      <c r="H217" s="114"/>
      <c r="I217" s="114"/>
      <c r="J217" s="65"/>
      <c r="K217" s="114"/>
      <c r="L217" s="114"/>
      <c r="M217" s="114"/>
      <c r="N217" s="117" t="e">
        <f>INDEX(DATOS!$J$4:$N$8,Mapa!L217:L219,Mapa!M217:M219)</f>
        <v>#VALUE!</v>
      </c>
      <c r="O217" s="53"/>
      <c r="P217" s="53"/>
      <c r="Q217" s="53" t="str">
        <f>_xlfn.IFS(P217=DATOS!$R$2,DATOS!$S$2,P217=DATOS!$R$3,DATOS!$S$3,P217=DATOS!$R$4,DATOS!$S$4,P217=DATOS!$R$5,DATOS!$S$5,P217=DATOS!$R$6,DATOS!$S$6)</f>
        <v>Vacía</v>
      </c>
      <c r="R217" s="69" t="str">
        <f>_xlfn.IFS(Q217=DATOS!$S$2,DATOS!$T$2,Q217=DATOS!$S$4,DATOS!$T$4,Q217=DATOS!$S$5,DATOS!$T$5,Q217=DATOS!$S$6,DATOS!$T$6)</f>
        <v>Vacía</v>
      </c>
      <c r="S217" s="116" t="e">
        <f>AVERAGE(R217:R219)</f>
        <v>#DIV/0!</v>
      </c>
      <c r="T217" s="114" t="e">
        <f>IF(S217&gt;=100,"Fuerte",IF(OR(S217=99,S217&gt;=50),"Moderado","Débil"))</f>
        <v>#DIV/0!</v>
      </c>
      <c r="U217" s="116"/>
      <c r="V217" s="116"/>
      <c r="W217" s="116" t="e">
        <f>_xlfn.IFS(AND(T217=DATOS!$S$5,U217=DATOS!$X$2),2,AND(T217=DATOS!$S$5,U217=DATOS!$U$4),0,AND(T217=DATOS!$S$5,U217=DATOS!$U$3),0,AND(T217=DATOS!$S$4,U217=DATOS!$U$2,1),1,AND(T217=DATOS!$S$4,U217=DATOS!$U$4),0,AND(T217=DATOS!$S$4,U217=DATOS!$U$3),0,AND(T217=DATOS!$S$2,U217=DATOS!$U$4),0)</f>
        <v>#DIV/0!</v>
      </c>
      <c r="X217" s="116" t="e">
        <f>_xlfn.IFS(AND(T217=DATOS!$S$5,V217=DATOS!$U$2),2,AND(T217=DATOS!$S$5,V217=DATOS!$U$4),0,AND(T217=DATOS!$S$5,V217=DATOS!$U$3),1,AND(T217=DATOS!$S$4,V217=DATOS!$U$2,1),1,AND(T217=DATOS!$S$4,V217=DATOS!$U$4),0,AND(T217=DATOS!$S$4,V217=DATOS!$U$3),0,AND(T217=DATOS!$S$2,V217=DATOS!$U$4),0)</f>
        <v>#DIV/0!</v>
      </c>
      <c r="Y217" s="116" t="e">
        <f>L217-W217</f>
        <v>#DIV/0!</v>
      </c>
      <c r="Z217" s="116" t="e">
        <f>M217-X217</f>
        <v>#DIV/0!</v>
      </c>
      <c r="AA217" s="116" t="e">
        <f>_xlfn.IFS(AND(Y217=0),1,AND(Y217=1),1,AND(Y217=2),2,AND(Y217=3),3,AND(Y217=4),4,AND(Y217=5),5,AND(Y217=-1),1)</f>
        <v>#DIV/0!</v>
      </c>
      <c r="AB217" s="116" t="e">
        <f>_xlfn.IFS(AND(Z217=0),1,AND(Z217=1),1,AND(Z217=2),2,AND(Z217=3),3,AND(Z217=4),4,AND(Z217=5),5,AND(Z217=-1),1)</f>
        <v>#DIV/0!</v>
      </c>
      <c r="AC217" s="117" t="e">
        <f>INDEX(DATOS!$J$4:$N$8,Mapa!AA217:AA219,Mapa!AB217:AB219)</f>
        <v>#DIV/0!</v>
      </c>
      <c r="AD217" s="114" t="e">
        <f>_xlfn.IFS(AC217=DATOS!$O$2,DATOS!$P$2,AC217=DATOS!$O$3,DATOS!$P$3,AC217=DATOS!$O$4,DATOS!$P$4,AC217=DATOS!$O$5,DATOS!$P$5)</f>
        <v>#DIV/0!</v>
      </c>
      <c r="AE217" s="114"/>
      <c r="AF217" s="114"/>
      <c r="AG217" s="114"/>
      <c r="AH217" s="115"/>
      <c r="AI217" s="115"/>
      <c r="AJ217" s="114"/>
      <c r="AK217" s="114"/>
      <c r="AL217" s="114"/>
      <c r="AM217" s="114"/>
      <c r="AN217" s="114"/>
      <c r="AO217" s="114"/>
      <c r="AP217" s="114"/>
    </row>
    <row r="218" spans="3:42" ht="54.75" customHeight="1" x14ac:dyDescent="0.3">
      <c r="C218" s="118"/>
      <c r="D218" s="64"/>
      <c r="E218" s="114"/>
      <c r="F218" s="66"/>
      <c r="G218" s="66"/>
      <c r="H218" s="114"/>
      <c r="I218" s="114"/>
      <c r="J218" s="65"/>
      <c r="K218" s="114"/>
      <c r="L218" s="114"/>
      <c r="M218" s="114"/>
      <c r="N218" s="117"/>
      <c r="O218" s="53"/>
      <c r="P218" s="53"/>
      <c r="Q218" s="53" t="str">
        <f>_xlfn.IFS(P218=DATOS!$R$2,DATOS!$S$2,P218=DATOS!$R$3,DATOS!$S$3,P218=DATOS!$R$4,DATOS!$S$4,P218=DATOS!$R$5,DATOS!$S$5,P218=DATOS!$R$6,DATOS!$S$6)</f>
        <v>Vacía</v>
      </c>
      <c r="R218" s="69" t="str">
        <f>_xlfn.IFS(Q218=DATOS!$S$2,DATOS!$T$2,Q218=DATOS!$S$4,DATOS!$T$4,Q218=DATOS!$S$5,DATOS!$T$5,Q218=DATOS!$S$6,DATOS!$T$6)</f>
        <v>Vacía</v>
      </c>
      <c r="S218" s="116"/>
      <c r="T218" s="114"/>
      <c r="U218" s="116"/>
      <c r="V218" s="116"/>
      <c r="W218" s="114"/>
      <c r="X218" s="114"/>
      <c r="Y218" s="116"/>
      <c r="Z218" s="116"/>
      <c r="AA218" s="114"/>
      <c r="AB218" s="114"/>
      <c r="AC218" s="117"/>
      <c r="AD218" s="114"/>
      <c r="AE218" s="114"/>
      <c r="AF218" s="114"/>
      <c r="AG218" s="114"/>
      <c r="AH218" s="115"/>
      <c r="AI218" s="115"/>
      <c r="AJ218" s="114"/>
      <c r="AK218" s="114"/>
      <c r="AL218" s="114"/>
      <c r="AM218" s="114"/>
      <c r="AN218" s="114"/>
      <c r="AO218" s="114"/>
      <c r="AP218" s="114"/>
    </row>
    <row r="219" spans="3:42" ht="54.75" customHeight="1" x14ac:dyDescent="0.3">
      <c r="C219" s="118"/>
      <c r="D219" s="64"/>
      <c r="E219" s="114"/>
      <c r="F219" s="66"/>
      <c r="G219" s="66"/>
      <c r="H219" s="114"/>
      <c r="I219" s="114"/>
      <c r="J219" s="65"/>
      <c r="K219" s="114"/>
      <c r="L219" s="114"/>
      <c r="M219" s="114"/>
      <c r="N219" s="117"/>
      <c r="O219" s="53"/>
      <c r="P219" s="53"/>
      <c r="Q219" s="53" t="str">
        <f>_xlfn.IFS(P219=DATOS!$R$2,DATOS!$S$2,P219=DATOS!$R$3,DATOS!$S$3,P219=DATOS!$R$4,DATOS!$S$4,P219=DATOS!$R$5,DATOS!$S$5,P219=DATOS!$R$6,DATOS!$S$6)</f>
        <v>Vacía</v>
      </c>
      <c r="R219" s="69" t="str">
        <f>_xlfn.IFS(Q219=DATOS!$S$2,DATOS!$T$2,Q219=DATOS!$S$4,DATOS!$T$4,Q219=DATOS!$S$5,DATOS!$T$5,Q219=DATOS!$S$6,DATOS!$T$6)</f>
        <v>Vacía</v>
      </c>
      <c r="S219" s="114"/>
      <c r="T219" s="114"/>
      <c r="U219" s="116"/>
      <c r="V219" s="116"/>
      <c r="W219" s="114"/>
      <c r="X219" s="114"/>
      <c r="Y219" s="116"/>
      <c r="Z219" s="116"/>
      <c r="AA219" s="114"/>
      <c r="AB219" s="114"/>
      <c r="AC219" s="117"/>
      <c r="AD219" s="114"/>
      <c r="AE219" s="114"/>
      <c r="AF219" s="114"/>
      <c r="AG219" s="114"/>
      <c r="AH219" s="115"/>
      <c r="AI219" s="115"/>
      <c r="AJ219" s="114"/>
      <c r="AK219" s="114"/>
      <c r="AL219" s="114"/>
      <c r="AM219" s="114"/>
      <c r="AN219" s="114"/>
      <c r="AO219" s="114"/>
      <c r="AP219" s="114"/>
    </row>
    <row r="220" spans="3:42" ht="54.75" customHeight="1" x14ac:dyDescent="0.3">
      <c r="C220" s="118"/>
      <c r="D220" s="64"/>
      <c r="E220" s="114"/>
      <c r="F220" s="66"/>
      <c r="G220" s="66"/>
      <c r="H220" s="114"/>
      <c r="I220" s="114"/>
      <c r="J220" s="65"/>
      <c r="K220" s="114"/>
      <c r="L220" s="114"/>
      <c r="M220" s="114"/>
      <c r="N220" s="117" t="e">
        <f>INDEX(DATOS!$J$4:$N$8,Mapa!L220:L222,Mapa!M220:M222)</f>
        <v>#VALUE!</v>
      </c>
      <c r="O220" s="53"/>
      <c r="P220" s="53"/>
      <c r="Q220" s="53" t="str">
        <f>_xlfn.IFS(P220=DATOS!$R$2,DATOS!$S$2,P220=DATOS!$R$3,DATOS!$S$3,P220=DATOS!$R$4,DATOS!$S$4,P220=DATOS!$R$5,DATOS!$S$5,P220=DATOS!$R$6,DATOS!$S$6)</f>
        <v>Vacía</v>
      </c>
      <c r="R220" s="69" t="str">
        <f>_xlfn.IFS(Q220=DATOS!$S$2,DATOS!$T$2,Q220=DATOS!$S$4,DATOS!$T$4,Q220=DATOS!$S$5,DATOS!$T$5,Q220=DATOS!$S$6,DATOS!$T$6)</f>
        <v>Vacía</v>
      </c>
      <c r="S220" s="116" t="e">
        <f>AVERAGE(R220:R222)</f>
        <v>#DIV/0!</v>
      </c>
      <c r="T220" s="114" t="e">
        <f>IF(S220&gt;=100,"Fuerte",IF(OR(S220=99,S220&gt;=50),"Moderado","Débil"))</f>
        <v>#DIV/0!</v>
      </c>
      <c r="U220" s="116"/>
      <c r="V220" s="116"/>
      <c r="W220" s="116" t="e">
        <f>_xlfn.IFS(AND(T220=DATOS!$S$5,U220=DATOS!$X$2),2,AND(T220=DATOS!$S$5,U220=DATOS!$U$4),0,AND(T220=DATOS!$S$5,U220=DATOS!$U$3),0,AND(T220=DATOS!$S$4,U220=DATOS!$U$2,1),1,AND(T220=DATOS!$S$4,U220=DATOS!$U$4),0,AND(T220=DATOS!$S$4,U220=DATOS!$U$3),0,AND(T220=DATOS!$S$2,U220=DATOS!$U$4),0)</f>
        <v>#DIV/0!</v>
      </c>
      <c r="X220" s="116" t="e">
        <f>_xlfn.IFS(AND(T220=DATOS!$S$5,V220=DATOS!$U$2),2,AND(T220=DATOS!$S$5,V220=DATOS!$U$4),0,AND(T220=DATOS!$S$5,V220=DATOS!$U$3),1,AND(T220=DATOS!$S$4,V220=DATOS!$U$2,1),1,AND(T220=DATOS!$S$4,V220=DATOS!$U$4),0,AND(T220=DATOS!$S$4,V220=DATOS!$U$3),0,AND(T220=DATOS!$S$2,V220=DATOS!$U$4),0)</f>
        <v>#DIV/0!</v>
      </c>
      <c r="Y220" s="116" t="e">
        <f>L220-W220</f>
        <v>#DIV/0!</v>
      </c>
      <c r="Z220" s="116" t="e">
        <f>M220-X220</f>
        <v>#DIV/0!</v>
      </c>
      <c r="AA220" s="116" t="e">
        <f>_xlfn.IFS(AND(Y220=0),1,AND(Y220=1),1,AND(Y220=2),2,AND(Y220=3),3,AND(Y220=4),4,AND(Y220=5),5,AND(Y220=-1),1)</f>
        <v>#DIV/0!</v>
      </c>
      <c r="AB220" s="116" t="e">
        <f>_xlfn.IFS(AND(Z220=0),1,AND(Z220=1),1,AND(Z220=2),2,AND(Z220=3),3,AND(Z220=4),4,AND(Z220=5),5,AND(Z220=-1),1)</f>
        <v>#DIV/0!</v>
      </c>
      <c r="AC220" s="117" t="e">
        <f>INDEX(DATOS!$J$4:$N$8,Mapa!AA220:AA222,Mapa!AB220:AB222)</f>
        <v>#DIV/0!</v>
      </c>
      <c r="AD220" s="114" t="e">
        <f>_xlfn.IFS(AC220=DATOS!$O$2,DATOS!$P$2,AC220=DATOS!$O$3,DATOS!$P$3,AC220=DATOS!$O$4,DATOS!$P$4,AC220=DATOS!$O$5,DATOS!$P$5)</f>
        <v>#DIV/0!</v>
      </c>
      <c r="AE220" s="114"/>
      <c r="AF220" s="114"/>
      <c r="AG220" s="114"/>
      <c r="AH220" s="115"/>
      <c r="AI220" s="115"/>
      <c r="AJ220" s="114"/>
      <c r="AK220" s="114"/>
      <c r="AL220" s="114"/>
      <c r="AM220" s="114"/>
      <c r="AN220" s="114"/>
      <c r="AO220" s="114"/>
      <c r="AP220" s="114"/>
    </row>
    <row r="221" spans="3:42" ht="54.75" customHeight="1" x14ac:dyDescent="0.3">
      <c r="C221" s="118"/>
      <c r="D221" s="64"/>
      <c r="E221" s="114"/>
      <c r="F221" s="66"/>
      <c r="G221" s="66"/>
      <c r="H221" s="114"/>
      <c r="I221" s="114"/>
      <c r="J221" s="65"/>
      <c r="K221" s="114"/>
      <c r="L221" s="114"/>
      <c r="M221" s="114"/>
      <c r="N221" s="117"/>
      <c r="O221" s="53"/>
      <c r="P221" s="53"/>
      <c r="Q221" s="53" t="str">
        <f>_xlfn.IFS(P221=DATOS!$R$2,DATOS!$S$2,P221=DATOS!$R$3,DATOS!$S$3,P221=DATOS!$R$4,DATOS!$S$4,P221=DATOS!$R$5,DATOS!$S$5,P221=DATOS!$R$6,DATOS!$S$6)</f>
        <v>Vacía</v>
      </c>
      <c r="R221" s="69" t="str">
        <f>_xlfn.IFS(Q221=DATOS!$S$2,DATOS!$T$2,Q221=DATOS!$S$4,DATOS!$T$4,Q221=DATOS!$S$5,DATOS!$T$5,Q221=DATOS!$S$6,DATOS!$T$6)</f>
        <v>Vacía</v>
      </c>
      <c r="S221" s="116"/>
      <c r="T221" s="114"/>
      <c r="U221" s="116"/>
      <c r="V221" s="116"/>
      <c r="W221" s="114"/>
      <c r="X221" s="114"/>
      <c r="Y221" s="116"/>
      <c r="Z221" s="116"/>
      <c r="AA221" s="114"/>
      <c r="AB221" s="114"/>
      <c r="AC221" s="117"/>
      <c r="AD221" s="114"/>
      <c r="AE221" s="114"/>
      <c r="AF221" s="114"/>
      <c r="AG221" s="114"/>
      <c r="AH221" s="115"/>
      <c r="AI221" s="115"/>
      <c r="AJ221" s="114"/>
      <c r="AK221" s="114"/>
      <c r="AL221" s="114"/>
      <c r="AM221" s="114"/>
      <c r="AN221" s="114"/>
      <c r="AO221" s="114"/>
      <c r="AP221" s="114"/>
    </row>
    <row r="222" spans="3:42" ht="54.75" customHeight="1" x14ac:dyDescent="0.3">
      <c r="C222" s="118"/>
      <c r="D222" s="64"/>
      <c r="E222" s="114"/>
      <c r="F222" s="66"/>
      <c r="G222" s="66"/>
      <c r="H222" s="114"/>
      <c r="I222" s="114"/>
      <c r="J222" s="65"/>
      <c r="K222" s="114"/>
      <c r="L222" s="114"/>
      <c r="M222" s="114"/>
      <c r="N222" s="117"/>
      <c r="O222" s="66"/>
      <c r="P222" s="64"/>
      <c r="Q222" s="64" t="str">
        <f>_xlfn.IFS(P222=DATOS!$R$2,DATOS!$S$2,P222=DATOS!$R$3,DATOS!$S$3,P222=DATOS!$R$4,DATOS!$S$4,P222=DATOS!$R$5,DATOS!$S$5,P222=DATOS!$R$6,DATOS!$S$6)</f>
        <v>Vacía</v>
      </c>
      <c r="R222" s="67" t="str">
        <f>_xlfn.IFS(Q222=DATOS!$S$2,DATOS!$T$2,Q222=DATOS!$S$4,DATOS!$T$4,Q222=DATOS!$S$5,DATOS!$T$5,Q222=DATOS!$S$6,DATOS!$T$6)</f>
        <v>Vacía</v>
      </c>
      <c r="S222" s="114"/>
      <c r="T222" s="114"/>
      <c r="U222" s="116"/>
      <c r="V222" s="116"/>
      <c r="W222" s="114"/>
      <c r="X222" s="114"/>
      <c r="Y222" s="116"/>
      <c r="Z222" s="116"/>
      <c r="AA222" s="114"/>
      <c r="AB222" s="114"/>
      <c r="AC222" s="117"/>
      <c r="AD222" s="114"/>
      <c r="AE222" s="114"/>
      <c r="AF222" s="114"/>
      <c r="AG222" s="114"/>
      <c r="AH222" s="115"/>
      <c r="AI222" s="115"/>
      <c r="AJ222" s="114"/>
      <c r="AK222" s="114"/>
      <c r="AL222" s="114"/>
      <c r="AM222" s="114"/>
      <c r="AN222" s="114"/>
      <c r="AO222" s="114"/>
      <c r="AP222" s="114"/>
    </row>
    <row r="223" spans="3:42" ht="54.75" customHeight="1" x14ac:dyDescent="0.3">
      <c r="C223" s="118"/>
      <c r="D223" s="64"/>
      <c r="E223" s="114"/>
      <c r="F223" s="66"/>
      <c r="G223" s="66"/>
      <c r="H223" s="114"/>
      <c r="I223" s="114"/>
      <c r="J223" s="65"/>
      <c r="K223" s="114"/>
      <c r="L223" s="114"/>
      <c r="M223" s="114"/>
      <c r="N223" s="117" t="e">
        <f>INDEX(DATOS!$J$4:$N$8,Mapa!L223:L225,Mapa!M223:M225)</f>
        <v>#VALUE!</v>
      </c>
      <c r="O223" s="66"/>
      <c r="P223" s="64"/>
      <c r="Q223" s="64" t="str">
        <f>_xlfn.IFS(P223=DATOS!$R$2,DATOS!$S$2,P223=DATOS!$R$3,DATOS!$S$3,P223=DATOS!$R$4,DATOS!$S$4,P223=DATOS!$R$5,DATOS!$S$5,P223=DATOS!$R$6,DATOS!$S$6)</f>
        <v>Vacía</v>
      </c>
      <c r="R223" s="67" t="str">
        <f>_xlfn.IFS(Q223=DATOS!$S$2,DATOS!$T$2,Q223=DATOS!$S$4,DATOS!$T$4,Q223=DATOS!$S$5,DATOS!$T$5,Q223=DATOS!$S$6,DATOS!$T$6)</f>
        <v>Vacía</v>
      </c>
      <c r="S223" s="116" t="e">
        <f>AVERAGE(R223:R225)</f>
        <v>#DIV/0!</v>
      </c>
      <c r="T223" s="114" t="e">
        <f>IF(S223&gt;=100,"Fuerte",IF(OR(S223=99,S223&gt;=50),"Moderado","Débil"))</f>
        <v>#DIV/0!</v>
      </c>
      <c r="U223" s="116"/>
      <c r="V223" s="116"/>
      <c r="W223" s="116" t="e">
        <f>_xlfn.IFS(AND(T223=DATOS!$S$5,U223=DATOS!$X$2),2,AND(T223=DATOS!$S$5,U223=DATOS!$U$4),0,AND(T223=DATOS!$S$5,U223=DATOS!$U$3),0,AND(T223=DATOS!$S$4,U223=DATOS!$U$2,1),1,AND(T223=DATOS!$S$4,U223=DATOS!$U$4),0,AND(T223=DATOS!$S$4,U223=DATOS!$U$3),0,AND(T223=DATOS!$S$2,U223=DATOS!$U$4),0)</f>
        <v>#DIV/0!</v>
      </c>
      <c r="X223" s="116" t="e">
        <f>_xlfn.IFS(AND(T223=DATOS!$S$5,V223=DATOS!$U$2),2,AND(T223=DATOS!$S$5,V223=DATOS!$U$4),0,AND(T223=DATOS!$S$5,V223=DATOS!$U$3),1,AND(T223=DATOS!$S$4,V223=DATOS!$U$2,1),1,AND(T223=DATOS!$S$4,V223=DATOS!$U$4),0,AND(T223=DATOS!$S$4,V223=DATOS!$U$3),0,AND(T223=DATOS!$S$2,V223=DATOS!$U$4),0)</f>
        <v>#DIV/0!</v>
      </c>
      <c r="Y223" s="116" t="e">
        <f>L223-W223</f>
        <v>#DIV/0!</v>
      </c>
      <c r="Z223" s="116" t="e">
        <f>M223-X223</f>
        <v>#DIV/0!</v>
      </c>
      <c r="AA223" s="116" t="e">
        <f>_xlfn.IFS(AND(Y223=0),1,AND(Y223=1),1,AND(Y223=2),2,AND(Y223=3),3,AND(Y223=4),4,AND(Y223=5),5,AND(Y223=-1),1)</f>
        <v>#DIV/0!</v>
      </c>
      <c r="AB223" s="116" t="e">
        <f>_xlfn.IFS(AND(Z223=0),1,AND(Z223=1),1,AND(Z223=2),2,AND(Z223=3),3,AND(Z223=4),4,AND(Z223=5),5,AND(Z223=-1),1)</f>
        <v>#DIV/0!</v>
      </c>
      <c r="AC223" s="117" t="e">
        <f>INDEX(DATOS!$J$4:$N$8,Mapa!AA223:AA225,Mapa!AB223:AB225)</f>
        <v>#DIV/0!</v>
      </c>
      <c r="AD223" s="114" t="e">
        <f>_xlfn.IFS(AC223=DATOS!$O$2,DATOS!$P$2,AC223=DATOS!$O$3,DATOS!$P$3,AC223=DATOS!$O$4,DATOS!$P$4,AC223=DATOS!$O$5,DATOS!$P$5)</f>
        <v>#DIV/0!</v>
      </c>
      <c r="AE223" s="114"/>
      <c r="AF223" s="114"/>
      <c r="AG223" s="114"/>
      <c r="AH223" s="115"/>
      <c r="AI223" s="115"/>
      <c r="AJ223" s="114"/>
      <c r="AK223" s="114"/>
      <c r="AL223" s="114"/>
      <c r="AM223" s="114"/>
      <c r="AN223" s="114"/>
      <c r="AO223" s="114"/>
      <c r="AP223" s="114"/>
    </row>
    <row r="224" spans="3:42" ht="54.75" customHeight="1" x14ac:dyDescent="0.3">
      <c r="C224" s="118"/>
      <c r="D224" s="64"/>
      <c r="E224" s="114"/>
      <c r="F224" s="66"/>
      <c r="G224" s="66"/>
      <c r="H224" s="114"/>
      <c r="I224" s="114"/>
      <c r="J224" s="65"/>
      <c r="K224" s="114"/>
      <c r="L224" s="114"/>
      <c r="M224" s="114"/>
      <c r="N224" s="117"/>
      <c r="O224" s="66"/>
      <c r="P224" s="64"/>
      <c r="Q224" s="64" t="str">
        <f>_xlfn.IFS(P224=DATOS!$R$2,DATOS!$S$2,P224=DATOS!$R$3,DATOS!$S$3,P224=DATOS!$R$4,DATOS!$S$4,P224=DATOS!$R$5,DATOS!$S$5,P224=DATOS!$R$6,DATOS!$S$6)</f>
        <v>Vacía</v>
      </c>
      <c r="R224" s="67" t="str">
        <f>_xlfn.IFS(Q224=DATOS!$S$2,DATOS!$T$2,Q224=DATOS!$S$4,DATOS!$T$4,Q224=DATOS!$S$5,DATOS!$T$5,Q224=DATOS!$S$6,DATOS!$T$6)</f>
        <v>Vacía</v>
      </c>
      <c r="S224" s="116"/>
      <c r="T224" s="114"/>
      <c r="U224" s="116"/>
      <c r="V224" s="116"/>
      <c r="W224" s="114"/>
      <c r="X224" s="114"/>
      <c r="Y224" s="116"/>
      <c r="Z224" s="116"/>
      <c r="AA224" s="114"/>
      <c r="AB224" s="114"/>
      <c r="AC224" s="117"/>
      <c r="AD224" s="114"/>
      <c r="AE224" s="114"/>
      <c r="AF224" s="114"/>
      <c r="AG224" s="114"/>
      <c r="AH224" s="115"/>
      <c r="AI224" s="115"/>
      <c r="AJ224" s="114"/>
      <c r="AK224" s="114"/>
      <c r="AL224" s="114"/>
      <c r="AM224" s="114"/>
      <c r="AN224" s="114"/>
      <c r="AO224" s="114"/>
      <c r="AP224" s="114"/>
    </row>
    <row r="225" spans="3:42" ht="54.75" customHeight="1" x14ac:dyDescent="0.3">
      <c r="C225" s="118"/>
      <c r="D225" s="64"/>
      <c r="E225" s="114"/>
      <c r="F225" s="66"/>
      <c r="G225" s="66"/>
      <c r="H225" s="114"/>
      <c r="I225" s="114"/>
      <c r="J225" s="65"/>
      <c r="K225" s="114"/>
      <c r="L225" s="114"/>
      <c r="M225" s="114"/>
      <c r="N225" s="117"/>
      <c r="O225" s="66"/>
      <c r="P225" s="64"/>
      <c r="Q225" s="64" t="str">
        <f>_xlfn.IFS(P225=DATOS!$R$2,DATOS!$S$2,P225=DATOS!$R$3,DATOS!$S$3,P225=DATOS!$R$4,DATOS!$S$4,P225=DATOS!$R$5,DATOS!$S$5,P225=DATOS!$R$6,DATOS!$S$6)</f>
        <v>Vacía</v>
      </c>
      <c r="R225" s="67" t="str">
        <f>_xlfn.IFS(Q225=DATOS!$S$2,DATOS!$T$2,Q225=DATOS!$S$4,DATOS!$T$4,Q225=DATOS!$S$5,DATOS!$T$5,Q225=DATOS!$S$6,DATOS!$T$6)</f>
        <v>Vacía</v>
      </c>
      <c r="S225" s="114"/>
      <c r="T225" s="114"/>
      <c r="U225" s="116"/>
      <c r="V225" s="116"/>
      <c r="W225" s="114"/>
      <c r="X225" s="114"/>
      <c r="Y225" s="116"/>
      <c r="Z225" s="116"/>
      <c r="AA225" s="114"/>
      <c r="AB225" s="114"/>
      <c r="AC225" s="117"/>
      <c r="AD225" s="114"/>
      <c r="AE225" s="114"/>
      <c r="AF225" s="114"/>
      <c r="AG225" s="114"/>
      <c r="AH225" s="115"/>
      <c r="AI225" s="115"/>
      <c r="AJ225" s="114"/>
      <c r="AK225" s="114"/>
      <c r="AL225" s="114"/>
      <c r="AM225" s="114"/>
      <c r="AN225" s="114"/>
      <c r="AO225" s="114"/>
      <c r="AP225" s="114"/>
    </row>
    <row r="226" spans="3:42" ht="54.75" customHeight="1" x14ac:dyDescent="0.3">
      <c r="C226" s="118"/>
      <c r="D226" s="64"/>
      <c r="E226" s="114"/>
      <c r="F226" s="66"/>
      <c r="G226" s="66"/>
      <c r="H226" s="114"/>
      <c r="I226" s="114"/>
      <c r="J226" s="65"/>
      <c r="K226" s="114"/>
      <c r="L226" s="114"/>
      <c r="M226" s="114"/>
      <c r="N226" s="117" t="e">
        <f>INDEX(DATOS!$J$4:$N$8,Mapa!L226:L228,Mapa!M226:M228)</f>
        <v>#VALUE!</v>
      </c>
      <c r="O226" s="66"/>
      <c r="P226" s="64"/>
      <c r="Q226" s="64" t="str">
        <f>_xlfn.IFS(P226=DATOS!$R$2,DATOS!$S$2,P226=DATOS!$R$3,DATOS!$S$3,P226=DATOS!$R$4,DATOS!$S$4,P226=DATOS!$R$5,DATOS!$S$5,P226=DATOS!$R$6,DATOS!$S$6)</f>
        <v>Vacía</v>
      </c>
      <c r="R226" s="67" t="str">
        <f>_xlfn.IFS(Q226=DATOS!$S$2,DATOS!$T$2,Q226=DATOS!$S$4,DATOS!$T$4,Q226=DATOS!$S$5,DATOS!$T$5,Q226=DATOS!$S$6,DATOS!$T$6)</f>
        <v>Vacía</v>
      </c>
      <c r="S226" s="116" t="e">
        <f>AVERAGE(R226:R228)</f>
        <v>#DIV/0!</v>
      </c>
      <c r="T226" s="114" t="e">
        <f>IF(S226&gt;=100,"Fuerte",IF(OR(S226=99,S226&gt;=50),"Moderado","Débil"))</f>
        <v>#DIV/0!</v>
      </c>
      <c r="U226" s="116"/>
      <c r="V226" s="116"/>
      <c r="W226" s="116" t="e">
        <f>_xlfn.IFS(AND(T226=DATOS!$S$5,U226=DATOS!$X$2),2,AND(T226=DATOS!$S$5,U226=DATOS!$U$4),0,AND(T226=DATOS!$S$5,U226=DATOS!$U$3),0,AND(T226=DATOS!$S$4,U226=DATOS!$U$2,1),1,AND(T226=DATOS!$S$4,U226=DATOS!$U$4),0,AND(T226=DATOS!$S$4,U226=DATOS!$U$3),0,AND(T226=DATOS!$S$2,U226=DATOS!$U$4),0)</f>
        <v>#DIV/0!</v>
      </c>
      <c r="X226" s="116" t="e">
        <f>_xlfn.IFS(AND(T226=DATOS!$S$5,V226=DATOS!$U$2),2,AND(T226=DATOS!$S$5,V226=DATOS!$U$4),0,AND(T226=DATOS!$S$5,V226=DATOS!$U$3),1,AND(T226=DATOS!$S$4,V226=DATOS!$U$2,1),1,AND(T226=DATOS!$S$4,V226=DATOS!$U$4),0,AND(T226=DATOS!$S$4,V226=DATOS!$U$3),0,AND(T226=DATOS!$S$2,V226=DATOS!$U$4),0)</f>
        <v>#DIV/0!</v>
      </c>
      <c r="Y226" s="116" t="e">
        <f>L226-W226</f>
        <v>#DIV/0!</v>
      </c>
      <c r="Z226" s="116" t="e">
        <f>M226-X226</f>
        <v>#DIV/0!</v>
      </c>
      <c r="AA226" s="116" t="e">
        <f>_xlfn.IFS(AND(Y226=0),1,AND(Y226=1),1,AND(Y226=2),2,AND(Y226=3),3,AND(Y226=4),4,AND(Y226=5),5,AND(Y226=-1),1)</f>
        <v>#DIV/0!</v>
      </c>
      <c r="AB226" s="116" t="e">
        <f>_xlfn.IFS(AND(Z226=0),1,AND(Z226=1),1,AND(Z226=2),2,AND(Z226=3),3,AND(Z226=4),4,AND(Z226=5),5,AND(Z226=-1),1)</f>
        <v>#DIV/0!</v>
      </c>
      <c r="AC226" s="117" t="e">
        <f>INDEX(DATOS!$J$4:$N$8,Mapa!AA226:AA228,Mapa!AB226:AB228)</f>
        <v>#DIV/0!</v>
      </c>
      <c r="AD226" s="114" t="e">
        <f>_xlfn.IFS(AC226=DATOS!$O$2,DATOS!$P$2,AC226=DATOS!$O$3,DATOS!$P$3,AC226=DATOS!$O$4,DATOS!$P$4,AC226=DATOS!$O$5,DATOS!$P$5)</f>
        <v>#DIV/0!</v>
      </c>
      <c r="AE226" s="114"/>
      <c r="AF226" s="114"/>
      <c r="AG226" s="114"/>
      <c r="AH226" s="115"/>
      <c r="AI226" s="115"/>
      <c r="AJ226" s="114"/>
      <c r="AK226" s="114"/>
      <c r="AL226" s="114"/>
      <c r="AM226" s="114"/>
      <c r="AN226" s="114"/>
      <c r="AO226" s="114"/>
      <c r="AP226" s="114"/>
    </row>
    <row r="227" spans="3:42" ht="54.75" customHeight="1" x14ac:dyDescent="0.3">
      <c r="C227" s="118"/>
      <c r="D227" s="64"/>
      <c r="E227" s="114"/>
      <c r="F227" s="66"/>
      <c r="G227" s="66"/>
      <c r="H227" s="114"/>
      <c r="I227" s="114"/>
      <c r="J227" s="65"/>
      <c r="K227" s="114"/>
      <c r="L227" s="114"/>
      <c r="M227" s="114"/>
      <c r="N227" s="117"/>
      <c r="O227" s="66"/>
      <c r="P227" s="64"/>
      <c r="Q227" s="64" t="str">
        <f>_xlfn.IFS(P227=DATOS!$R$2,DATOS!$S$2,P227=DATOS!$R$3,DATOS!$S$3,P227=DATOS!$R$4,DATOS!$S$4,P227=DATOS!$R$5,DATOS!$S$5,P227=DATOS!$R$6,DATOS!$S$6)</f>
        <v>Vacía</v>
      </c>
      <c r="R227" s="67" t="str">
        <f>_xlfn.IFS(Q227=DATOS!$S$2,DATOS!$T$2,Q227=DATOS!$S$4,DATOS!$T$4,Q227=DATOS!$S$5,DATOS!$T$5,Q227=DATOS!$S$6,DATOS!$T$6)</f>
        <v>Vacía</v>
      </c>
      <c r="S227" s="116"/>
      <c r="T227" s="114"/>
      <c r="U227" s="116"/>
      <c r="V227" s="116"/>
      <c r="W227" s="114"/>
      <c r="X227" s="114"/>
      <c r="Y227" s="116"/>
      <c r="Z227" s="116"/>
      <c r="AA227" s="114"/>
      <c r="AB227" s="114"/>
      <c r="AC227" s="117"/>
      <c r="AD227" s="114"/>
      <c r="AE227" s="114"/>
      <c r="AF227" s="114"/>
      <c r="AG227" s="114"/>
      <c r="AH227" s="115"/>
      <c r="AI227" s="115"/>
      <c r="AJ227" s="114"/>
      <c r="AK227" s="114"/>
      <c r="AL227" s="114"/>
      <c r="AM227" s="114"/>
      <c r="AN227" s="114"/>
      <c r="AO227" s="114"/>
      <c r="AP227" s="114"/>
    </row>
    <row r="228" spans="3:42" ht="54.75" customHeight="1" x14ac:dyDescent="0.3">
      <c r="C228" s="118"/>
      <c r="D228" s="64"/>
      <c r="E228" s="114"/>
      <c r="F228" s="66"/>
      <c r="G228" s="66"/>
      <c r="H228" s="114"/>
      <c r="I228" s="114"/>
      <c r="J228" s="65"/>
      <c r="K228" s="114"/>
      <c r="L228" s="114"/>
      <c r="M228" s="114"/>
      <c r="N228" s="117"/>
      <c r="O228" s="66"/>
      <c r="P228" s="64"/>
      <c r="Q228" s="64" t="str">
        <f>_xlfn.IFS(P228=DATOS!$R$2,DATOS!$S$2,P228=DATOS!$R$3,DATOS!$S$3,P228=DATOS!$R$4,DATOS!$S$4,P228=DATOS!$R$5,DATOS!$S$5,P228=DATOS!$R$6,DATOS!$S$6)</f>
        <v>Vacía</v>
      </c>
      <c r="R228" s="67" t="str">
        <f>_xlfn.IFS(Q228=DATOS!$S$2,DATOS!$T$2,Q228=DATOS!$S$4,DATOS!$T$4,Q228=DATOS!$S$5,DATOS!$T$5,Q228=DATOS!$S$6,DATOS!$T$6)</f>
        <v>Vacía</v>
      </c>
      <c r="S228" s="114"/>
      <c r="T228" s="114"/>
      <c r="U228" s="116"/>
      <c r="V228" s="116"/>
      <c r="W228" s="114"/>
      <c r="X228" s="114"/>
      <c r="Y228" s="116"/>
      <c r="Z228" s="116"/>
      <c r="AA228" s="114"/>
      <c r="AB228" s="114"/>
      <c r="AC228" s="117"/>
      <c r="AD228" s="114"/>
      <c r="AE228" s="114"/>
      <c r="AF228" s="114"/>
      <c r="AG228" s="114"/>
      <c r="AH228" s="115"/>
      <c r="AI228" s="115"/>
      <c r="AJ228" s="114"/>
      <c r="AK228" s="114"/>
      <c r="AL228" s="114"/>
      <c r="AM228" s="114"/>
      <c r="AN228" s="114"/>
      <c r="AO228" s="114"/>
      <c r="AP228" s="114"/>
    </row>
    <row r="229" spans="3:42" ht="54.75" customHeight="1" x14ac:dyDescent="0.3">
      <c r="C229" s="118"/>
      <c r="D229" s="64"/>
      <c r="E229" s="114"/>
      <c r="F229" s="66"/>
      <c r="G229" s="66"/>
      <c r="H229" s="114"/>
      <c r="I229" s="114"/>
      <c r="J229" s="65"/>
      <c r="K229" s="114"/>
      <c r="L229" s="114"/>
      <c r="M229" s="114"/>
      <c r="N229" s="117" t="e">
        <f>INDEX(DATOS!$J$4:$N$8,Mapa!L229:L231,Mapa!M229:M231)</f>
        <v>#VALUE!</v>
      </c>
      <c r="O229" s="66"/>
      <c r="P229" s="64"/>
      <c r="Q229" s="64" t="str">
        <f>_xlfn.IFS(P229=DATOS!$R$2,DATOS!$S$2,P229=DATOS!$R$3,DATOS!$S$3,P229=DATOS!$R$4,DATOS!$S$4,P229=DATOS!$R$5,DATOS!$S$5,P229=DATOS!$R$6,DATOS!$S$6)</f>
        <v>Vacía</v>
      </c>
      <c r="R229" s="67" t="str">
        <f>_xlfn.IFS(Q229=DATOS!$S$2,DATOS!$T$2,Q229=DATOS!$S$4,DATOS!$T$4,Q229=DATOS!$S$5,DATOS!$T$5,Q229=DATOS!$S$6,DATOS!$T$6)</f>
        <v>Vacía</v>
      </c>
      <c r="S229" s="116" t="e">
        <f>AVERAGE(R229:R231)</f>
        <v>#DIV/0!</v>
      </c>
      <c r="T229" s="114" t="e">
        <f>IF(S229&gt;=100,"Fuerte",IF(OR(S229=99,S229&gt;=50),"Moderado","Débil"))</f>
        <v>#DIV/0!</v>
      </c>
      <c r="U229" s="116"/>
      <c r="V229" s="116"/>
      <c r="W229" s="116" t="e">
        <f>_xlfn.IFS(AND(T229=DATOS!$S$5,U229=DATOS!$X$2),2,AND(T229=DATOS!$S$5,U229=DATOS!$U$4),0,AND(T229=DATOS!$S$5,U229=DATOS!$U$3),0,AND(T229=DATOS!$S$4,U229=DATOS!$U$2,1),1,AND(T229=DATOS!$S$4,U229=DATOS!$U$4),0,AND(T229=DATOS!$S$4,U229=DATOS!$U$3),0,AND(T229=DATOS!$S$2,U229=DATOS!$U$4),0)</f>
        <v>#DIV/0!</v>
      </c>
      <c r="X229" s="116" t="e">
        <f>_xlfn.IFS(AND(T229=DATOS!$S$5,V229=DATOS!$U$2),2,AND(T229=DATOS!$S$5,V229=DATOS!$U$4),0,AND(T229=DATOS!$S$5,V229=DATOS!$U$3),1,AND(T229=DATOS!$S$4,V229=DATOS!$U$2,1),1,AND(T229=DATOS!$S$4,V229=DATOS!$U$4),0,AND(T229=DATOS!$S$4,V229=DATOS!$U$3),0,AND(T229=DATOS!$S$2,V229=DATOS!$U$4),0)</f>
        <v>#DIV/0!</v>
      </c>
      <c r="Y229" s="116" t="e">
        <f>L229-W229</f>
        <v>#DIV/0!</v>
      </c>
      <c r="Z229" s="116" t="e">
        <f>M229-X229</f>
        <v>#DIV/0!</v>
      </c>
      <c r="AA229" s="116" t="e">
        <f>_xlfn.IFS(AND(Y229=0),1,AND(Y229=1),1,AND(Y229=2),2,AND(Y229=3),3,AND(Y229=4),4,AND(Y229=5),5,AND(Y229=-1),1)</f>
        <v>#DIV/0!</v>
      </c>
      <c r="AB229" s="116" t="e">
        <f>_xlfn.IFS(AND(Z229=0),1,AND(Z229=1),1,AND(Z229=2),2,AND(Z229=3),3,AND(Z229=4),4,AND(Z229=5),5,AND(Z229=-1),1)</f>
        <v>#DIV/0!</v>
      </c>
      <c r="AC229" s="117" t="e">
        <f>INDEX(DATOS!$J$4:$N$8,Mapa!AA229:AA231,Mapa!AB229:AB231)</f>
        <v>#DIV/0!</v>
      </c>
      <c r="AD229" s="114" t="e">
        <f>_xlfn.IFS(AC229=DATOS!$O$2,DATOS!$P$2,AC229=DATOS!$O$3,DATOS!$P$3,AC229=DATOS!$O$4,DATOS!$P$4,AC229=DATOS!$O$5,DATOS!$P$5)</f>
        <v>#DIV/0!</v>
      </c>
      <c r="AE229" s="114"/>
      <c r="AF229" s="114"/>
      <c r="AG229" s="114"/>
      <c r="AH229" s="115"/>
      <c r="AI229" s="115"/>
      <c r="AJ229" s="114"/>
      <c r="AK229" s="114"/>
      <c r="AL229" s="114"/>
      <c r="AM229" s="114"/>
      <c r="AN229" s="114"/>
      <c r="AO229" s="114"/>
      <c r="AP229" s="114"/>
    </row>
    <row r="230" spans="3:42" ht="54.75" customHeight="1" x14ac:dyDescent="0.3">
      <c r="C230" s="118"/>
      <c r="D230" s="64"/>
      <c r="E230" s="114"/>
      <c r="F230" s="66"/>
      <c r="G230" s="66"/>
      <c r="H230" s="114"/>
      <c r="I230" s="114"/>
      <c r="J230" s="65"/>
      <c r="K230" s="114"/>
      <c r="L230" s="114"/>
      <c r="M230" s="114"/>
      <c r="N230" s="117"/>
      <c r="O230" s="66"/>
      <c r="P230" s="64"/>
      <c r="Q230" s="64" t="str">
        <f>_xlfn.IFS(P230=DATOS!$R$2,DATOS!$S$2,P230=DATOS!$R$3,DATOS!$S$3,P230=DATOS!$R$4,DATOS!$S$4,P230=DATOS!$R$5,DATOS!$S$5,P230=DATOS!$R$6,DATOS!$S$6)</f>
        <v>Vacía</v>
      </c>
      <c r="R230" s="67" t="str">
        <f>_xlfn.IFS(Q230=DATOS!$S$2,DATOS!$T$2,Q230=DATOS!$S$4,DATOS!$T$4,Q230=DATOS!$S$5,DATOS!$T$5,Q230=DATOS!$S$6,DATOS!$T$6)</f>
        <v>Vacía</v>
      </c>
      <c r="S230" s="116"/>
      <c r="T230" s="114"/>
      <c r="U230" s="116"/>
      <c r="V230" s="116"/>
      <c r="W230" s="114"/>
      <c r="X230" s="114"/>
      <c r="Y230" s="116"/>
      <c r="Z230" s="116"/>
      <c r="AA230" s="114"/>
      <c r="AB230" s="114"/>
      <c r="AC230" s="117"/>
      <c r="AD230" s="114"/>
      <c r="AE230" s="114"/>
      <c r="AF230" s="114"/>
      <c r="AG230" s="114"/>
      <c r="AH230" s="115"/>
      <c r="AI230" s="115"/>
      <c r="AJ230" s="114"/>
      <c r="AK230" s="114"/>
      <c r="AL230" s="114"/>
      <c r="AM230" s="114"/>
      <c r="AN230" s="114"/>
      <c r="AO230" s="114"/>
      <c r="AP230" s="114"/>
    </row>
    <row r="231" spans="3:42" ht="54.75" customHeight="1" x14ac:dyDescent="0.3">
      <c r="C231" s="118"/>
      <c r="D231" s="64"/>
      <c r="E231" s="114"/>
      <c r="F231" s="66"/>
      <c r="G231" s="66"/>
      <c r="H231" s="114"/>
      <c r="I231" s="114"/>
      <c r="J231" s="65"/>
      <c r="K231" s="114"/>
      <c r="L231" s="114"/>
      <c r="M231" s="114"/>
      <c r="N231" s="117"/>
      <c r="O231" s="66"/>
      <c r="P231" s="64"/>
      <c r="Q231" s="64" t="str">
        <f>_xlfn.IFS(P231=DATOS!$R$2,DATOS!$S$2,P231=DATOS!$R$3,DATOS!$S$3,P231=DATOS!$R$4,DATOS!$S$4,P231=DATOS!$R$5,DATOS!$S$5,P231=DATOS!$R$6,DATOS!$S$6)</f>
        <v>Vacía</v>
      </c>
      <c r="R231" s="67" t="str">
        <f>_xlfn.IFS(Q231=DATOS!$S$2,DATOS!$T$2,Q231=DATOS!$S$4,DATOS!$T$4,Q231=DATOS!$S$5,DATOS!$T$5,Q231=DATOS!$S$6,DATOS!$T$6)</f>
        <v>Vacía</v>
      </c>
      <c r="S231" s="114"/>
      <c r="T231" s="114"/>
      <c r="U231" s="116"/>
      <c r="V231" s="116"/>
      <c r="W231" s="114"/>
      <c r="X231" s="114"/>
      <c r="Y231" s="116"/>
      <c r="Z231" s="116"/>
      <c r="AA231" s="114"/>
      <c r="AB231" s="114"/>
      <c r="AC231" s="117"/>
      <c r="AD231" s="114"/>
      <c r="AE231" s="114"/>
      <c r="AF231" s="114"/>
      <c r="AG231" s="114"/>
      <c r="AH231" s="115"/>
      <c r="AI231" s="115"/>
      <c r="AJ231" s="114"/>
      <c r="AK231" s="114"/>
      <c r="AL231" s="114"/>
      <c r="AM231" s="114"/>
      <c r="AN231" s="114"/>
      <c r="AO231" s="114"/>
      <c r="AP231" s="114"/>
    </row>
    <row r="232" spans="3:42" ht="54.75" customHeight="1" x14ac:dyDescent="0.3">
      <c r="C232" s="118"/>
      <c r="D232" s="64"/>
      <c r="E232" s="114"/>
      <c r="F232" s="66"/>
      <c r="G232" s="66"/>
      <c r="H232" s="114"/>
      <c r="I232" s="114"/>
      <c r="J232" s="65"/>
      <c r="K232" s="114"/>
      <c r="L232" s="114"/>
      <c r="M232" s="114"/>
      <c r="N232" s="117" t="e">
        <f>INDEX(DATOS!$J$4:$N$8,Mapa!L232:L234,Mapa!M232:M234)</f>
        <v>#VALUE!</v>
      </c>
      <c r="O232" s="66"/>
      <c r="P232" s="64"/>
      <c r="Q232" s="64" t="str">
        <f>_xlfn.IFS(P232=DATOS!$R$2,DATOS!$S$2,P232=DATOS!$R$3,DATOS!$S$3,P232=DATOS!$R$4,DATOS!$S$4,P232=DATOS!$R$5,DATOS!$S$5,P232=DATOS!$R$6,DATOS!$S$6)</f>
        <v>Vacía</v>
      </c>
      <c r="R232" s="67" t="str">
        <f>_xlfn.IFS(Q232=DATOS!$S$2,DATOS!$T$2,Q232=DATOS!$S$4,DATOS!$T$4,Q232=DATOS!$S$5,DATOS!$T$5,Q232=DATOS!$S$6,DATOS!$T$6)</f>
        <v>Vacía</v>
      </c>
      <c r="S232" s="116" t="e">
        <f>AVERAGE(R232:R234)</f>
        <v>#DIV/0!</v>
      </c>
      <c r="T232" s="114" t="e">
        <f>IF(S232&gt;=100,"Fuerte",IF(OR(S232=99,S232&gt;=50),"Moderado","Débil"))</f>
        <v>#DIV/0!</v>
      </c>
      <c r="U232" s="116"/>
      <c r="V232" s="116"/>
      <c r="W232" s="116" t="e">
        <f>_xlfn.IFS(AND(T232=DATOS!$S$5,U232=DATOS!$X$2),2,AND(T232=DATOS!$S$5,U232=DATOS!$U$4),0,AND(T232=DATOS!$S$5,U232=DATOS!$U$3),0,AND(T232=DATOS!$S$4,U232=DATOS!$U$2,1),1,AND(T232=DATOS!$S$4,U232=DATOS!$U$4),0,AND(T232=DATOS!$S$4,U232=DATOS!$U$3),0,AND(T232=DATOS!$S$2,U232=DATOS!$U$4),0)</f>
        <v>#DIV/0!</v>
      </c>
      <c r="X232" s="116" t="e">
        <f>_xlfn.IFS(AND(T232=DATOS!$S$5,V232=DATOS!$U$2),2,AND(T232=DATOS!$S$5,V232=DATOS!$U$4),0,AND(T232=DATOS!$S$5,V232=DATOS!$U$3),1,AND(T232=DATOS!$S$4,V232=DATOS!$U$2,1),1,AND(T232=DATOS!$S$4,V232=DATOS!$U$4),0,AND(T232=DATOS!$S$4,V232=DATOS!$U$3),0,AND(T232=DATOS!$S$2,V232=DATOS!$U$4),0)</f>
        <v>#DIV/0!</v>
      </c>
      <c r="Y232" s="116" t="e">
        <f>L232-W232</f>
        <v>#DIV/0!</v>
      </c>
      <c r="Z232" s="116" t="e">
        <f>M232-X232</f>
        <v>#DIV/0!</v>
      </c>
      <c r="AA232" s="116" t="e">
        <f>_xlfn.IFS(AND(Y232=0),1,AND(Y232=1),1,AND(Y232=2),2,AND(Y232=3),3,AND(Y232=4),4,AND(Y232=5),5,AND(Y232=-1),1)</f>
        <v>#DIV/0!</v>
      </c>
      <c r="AB232" s="116" t="e">
        <f>_xlfn.IFS(AND(Z232=0),1,AND(Z232=1),1,AND(Z232=2),2,AND(Z232=3),3,AND(Z232=4),4,AND(Z232=5),5,AND(Z232=-1),1)</f>
        <v>#DIV/0!</v>
      </c>
      <c r="AC232" s="117" t="e">
        <f>INDEX(DATOS!$J$4:$N$8,Mapa!AA232:AA234,Mapa!AB232:AB234)</f>
        <v>#DIV/0!</v>
      </c>
      <c r="AD232" s="114" t="e">
        <f>_xlfn.IFS(AC232=DATOS!$O$2,DATOS!$P$2,AC232=DATOS!$O$3,DATOS!$P$3,AC232=DATOS!$O$4,DATOS!$P$4,AC232=DATOS!$O$5,DATOS!$P$5)</f>
        <v>#DIV/0!</v>
      </c>
      <c r="AE232" s="114"/>
      <c r="AF232" s="114"/>
      <c r="AG232" s="114"/>
      <c r="AH232" s="115"/>
      <c r="AI232" s="115"/>
      <c r="AJ232" s="114"/>
      <c r="AK232" s="114"/>
      <c r="AL232" s="114"/>
      <c r="AM232" s="114"/>
      <c r="AN232" s="114"/>
      <c r="AO232" s="114"/>
      <c r="AP232" s="114"/>
    </row>
    <row r="233" spans="3:42" ht="54.75" customHeight="1" x14ac:dyDescent="0.3">
      <c r="C233" s="118"/>
      <c r="D233" s="64"/>
      <c r="E233" s="114"/>
      <c r="F233" s="66"/>
      <c r="G233" s="66"/>
      <c r="H233" s="114"/>
      <c r="I233" s="114"/>
      <c r="J233" s="65"/>
      <c r="K233" s="114"/>
      <c r="L233" s="114"/>
      <c r="M233" s="114"/>
      <c r="N233" s="117"/>
      <c r="O233" s="66"/>
      <c r="P233" s="64"/>
      <c r="Q233" s="64" t="str">
        <f>_xlfn.IFS(P233=DATOS!$R$2,DATOS!$S$2,P233=DATOS!$R$3,DATOS!$S$3,P233=DATOS!$R$4,DATOS!$S$4,P233=DATOS!$R$5,DATOS!$S$5,P233=DATOS!$R$6,DATOS!$S$6)</f>
        <v>Vacía</v>
      </c>
      <c r="R233" s="67" t="str">
        <f>_xlfn.IFS(Q233=DATOS!$S$2,DATOS!$T$2,Q233=DATOS!$S$4,DATOS!$T$4,Q233=DATOS!$S$5,DATOS!$T$5,Q233=DATOS!$S$6,DATOS!$T$6)</f>
        <v>Vacía</v>
      </c>
      <c r="S233" s="116"/>
      <c r="T233" s="114"/>
      <c r="U233" s="116"/>
      <c r="V233" s="116"/>
      <c r="W233" s="114"/>
      <c r="X233" s="114"/>
      <c r="Y233" s="116"/>
      <c r="Z233" s="116"/>
      <c r="AA233" s="114"/>
      <c r="AB233" s="114"/>
      <c r="AC233" s="117"/>
      <c r="AD233" s="114"/>
      <c r="AE233" s="114"/>
      <c r="AF233" s="114"/>
      <c r="AG233" s="114"/>
      <c r="AH233" s="115"/>
      <c r="AI233" s="115"/>
      <c r="AJ233" s="114"/>
      <c r="AK233" s="114"/>
      <c r="AL233" s="114"/>
      <c r="AM233" s="114"/>
      <c r="AN233" s="114"/>
      <c r="AO233" s="114"/>
      <c r="AP233" s="114"/>
    </row>
    <row r="234" spans="3:42" ht="54.75" customHeight="1" x14ac:dyDescent="0.3">
      <c r="C234" s="118"/>
      <c r="D234" s="64"/>
      <c r="E234" s="114"/>
      <c r="F234" s="66"/>
      <c r="G234" s="66"/>
      <c r="H234" s="114"/>
      <c r="I234" s="114"/>
      <c r="J234" s="65"/>
      <c r="K234" s="114"/>
      <c r="L234" s="114"/>
      <c r="M234" s="114"/>
      <c r="N234" s="117"/>
      <c r="O234" s="66"/>
      <c r="P234" s="64"/>
      <c r="Q234" s="64" t="str">
        <f>_xlfn.IFS(P234=DATOS!$R$2,DATOS!$S$2,P234=DATOS!$R$3,DATOS!$S$3,P234=DATOS!$R$4,DATOS!$S$4,P234=DATOS!$R$5,DATOS!$S$5,P234=DATOS!$R$6,DATOS!$S$6)</f>
        <v>Vacía</v>
      </c>
      <c r="R234" s="67" t="str">
        <f>_xlfn.IFS(Q234=DATOS!$S$2,DATOS!$T$2,Q234=DATOS!$S$4,DATOS!$T$4,Q234=DATOS!$S$5,DATOS!$T$5,Q234=DATOS!$S$6,DATOS!$T$6)</f>
        <v>Vacía</v>
      </c>
      <c r="S234" s="114"/>
      <c r="T234" s="114"/>
      <c r="U234" s="116"/>
      <c r="V234" s="116"/>
      <c r="W234" s="114"/>
      <c r="X234" s="114"/>
      <c r="Y234" s="116"/>
      <c r="Z234" s="116"/>
      <c r="AA234" s="114"/>
      <c r="AB234" s="114"/>
      <c r="AC234" s="117"/>
      <c r="AD234" s="114"/>
      <c r="AE234" s="114"/>
      <c r="AF234" s="114"/>
      <c r="AG234" s="114"/>
      <c r="AH234" s="115"/>
      <c r="AI234" s="115"/>
      <c r="AJ234" s="114"/>
      <c r="AK234" s="114"/>
      <c r="AL234" s="114"/>
      <c r="AM234" s="114"/>
      <c r="AN234" s="114"/>
      <c r="AO234" s="114"/>
      <c r="AP234" s="114"/>
    </row>
    <row r="235" spans="3:42" ht="54.75" customHeight="1" x14ac:dyDescent="0.3">
      <c r="C235" s="118"/>
      <c r="D235" s="64"/>
      <c r="E235" s="114"/>
      <c r="F235" s="66"/>
      <c r="G235" s="66"/>
      <c r="H235" s="114"/>
      <c r="I235" s="114"/>
      <c r="J235" s="65"/>
      <c r="K235" s="114"/>
      <c r="L235" s="114"/>
      <c r="M235" s="114"/>
      <c r="N235" s="117" t="e">
        <f>INDEX(DATOS!$J$4:$N$8,Mapa!L235:L237,Mapa!M235:M237)</f>
        <v>#VALUE!</v>
      </c>
      <c r="O235" s="66"/>
      <c r="P235" s="64"/>
      <c r="Q235" s="64" t="str">
        <f>_xlfn.IFS(P235=DATOS!$R$2,DATOS!$S$2,P235=DATOS!$R$3,DATOS!$S$3,P235=DATOS!$R$4,DATOS!$S$4,P235=DATOS!$R$5,DATOS!$S$5,P235=DATOS!$R$6,DATOS!$S$6)</f>
        <v>Vacía</v>
      </c>
      <c r="R235" s="67" t="str">
        <f>_xlfn.IFS(Q235=DATOS!$S$2,DATOS!$T$2,Q235=DATOS!$S$4,DATOS!$T$4,Q235=DATOS!$S$5,DATOS!$T$5,Q235=DATOS!$S$6,DATOS!$T$6)</f>
        <v>Vacía</v>
      </c>
      <c r="S235" s="116" t="e">
        <f>AVERAGE(R235:R237)</f>
        <v>#DIV/0!</v>
      </c>
      <c r="T235" s="114" t="e">
        <f>IF(S235&gt;=100,"Fuerte",IF(OR(S235=99,S235&gt;=50),"Moderado","Débil"))</f>
        <v>#DIV/0!</v>
      </c>
      <c r="U235" s="116"/>
      <c r="V235" s="116"/>
      <c r="W235" s="116" t="e">
        <f>_xlfn.IFS(AND(T235=DATOS!$S$5,U235=DATOS!$X$2),2,AND(T235=DATOS!$S$5,U235=DATOS!$U$4),0,AND(T235=DATOS!$S$5,U235=DATOS!$U$3),0,AND(T235=DATOS!$S$4,U235=DATOS!$U$2,1),1,AND(T235=DATOS!$S$4,U235=DATOS!$U$4),0,AND(T235=DATOS!$S$4,U235=DATOS!$U$3),0,AND(T235=DATOS!$S$2,U235=DATOS!$U$4),0)</f>
        <v>#DIV/0!</v>
      </c>
      <c r="X235" s="116" t="e">
        <f>_xlfn.IFS(AND(T235=DATOS!$S$5,V235=DATOS!$U$2),2,AND(T235=DATOS!$S$5,V235=DATOS!$U$4),0,AND(T235=DATOS!$S$5,V235=DATOS!$U$3),1,AND(T235=DATOS!$S$4,V235=DATOS!$U$2,1),1,AND(T235=DATOS!$S$4,V235=DATOS!$U$4),0,AND(T235=DATOS!$S$4,V235=DATOS!$U$3),0,AND(T235=DATOS!$S$2,V235=DATOS!$U$4),0)</f>
        <v>#DIV/0!</v>
      </c>
      <c r="Y235" s="116" t="e">
        <f>L235-W235</f>
        <v>#DIV/0!</v>
      </c>
      <c r="Z235" s="116" t="e">
        <f>M235-X235</f>
        <v>#DIV/0!</v>
      </c>
      <c r="AA235" s="116" t="e">
        <f>_xlfn.IFS(AND(Y235=0),1,AND(Y235=1),1,AND(Y235=2),2,AND(Y235=3),3,AND(Y235=4),4,AND(Y235=5),5,AND(Y235=-1),1)</f>
        <v>#DIV/0!</v>
      </c>
      <c r="AB235" s="116" t="e">
        <f>_xlfn.IFS(AND(Z235=0),1,AND(Z235=1),1,AND(Z235=2),2,AND(Z235=3),3,AND(Z235=4),4,AND(Z235=5),5,AND(Z235=-1),1)</f>
        <v>#DIV/0!</v>
      </c>
      <c r="AC235" s="117" t="e">
        <f>INDEX(DATOS!$J$4:$N$8,Mapa!AA235:AA237,Mapa!AB235:AB237)</f>
        <v>#DIV/0!</v>
      </c>
      <c r="AD235" s="114" t="e">
        <f>_xlfn.IFS(AC235=DATOS!$O$2,DATOS!$P$2,AC235=DATOS!$O$3,DATOS!$P$3,AC235=DATOS!$O$4,DATOS!$P$4,AC235=DATOS!$O$5,DATOS!$P$5)</f>
        <v>#DIV/0!</v>
      </c>
      <c r="AE235" s="114"/>
      <c r="AF235" s="114"/>
      <c r="AG235" s="114"/>
      <c r="AH235" s="115"/>
      <c r="AI235" s="115"/>
      <c r="AJ235" s="114"/>
      <c r="AK235" s="114"/>
      <c r="AL235" s="114"/>
      <c r="AM235" s="114"/>
      <c r="AN235" s="114"/>
      <c r="AO235" s="114"/>
      <c r="AP235" s="114"/>
    </row>
    <row r="236" spans="3:42" ht="54.75" customHeight="1" x14ac:dyDescent="0.3">
      <c r="C236" s="118"/>
      <c r="D236" s="64"/>
      <c r="E236" s="114"/>
      <c r="F236" s="66"/>
      <c r="G236" s="66"/>
      <c r="H236" s="114"/>
      <c r="I236" s="114"/>
      <c r="J236" s="65"/>
      <c r="K236" s="114"/>
      <c r="L236" s="114"/>
      <c r="M236" s="114"/>
      <c r="N236" s="117"/>
      <c r="O236" s="66"/>
      <c r="P236" s="64"/>
      <c r="Q236" s="64" t="str">
        <f>_xlfn.IFS(P236=DATOS!$R$2,DATOS!$S$2,P236=DATOS!$R$3,DATOS!$S$3,P236=DATOS!$R$4,DATOS!$S$4,P236=DATOS!$R$5,DATOS!$S$5,P236=DATOS!$R$6,DATOS!$S$6)</f>
        <v>Vacía</v>
      </c>
      <c r="R236" s="67" t="str">
        <f>_xlfn.IFS(Q236=DATOS!$S$2,DATOS!$T$2,Q236=DATOS!$S$4,DATOS!$T$4,Q236=DATOS!$S$5,DATOS!$T$5,Q236=DATOS!$S$6,DATOS!$T$6)</f>
        <v>Vacía</v>
      </c>
      <c r="S236" s="116"/>
      <c r="T236" s="114"/>
      <c r="U236" s="116"/>
      <c r="V236" s="116"/>
      <c r="W236" s="114"/>
      <c r="X236" s="114"/>
      <c r="Y236" s="116"/>
      <c r="Z236" s="116"/>
      <c r="AA236" s="114"/>
      <c r="AB236" s="114"/>
      <c r="AC236" s="117"/>
      <c r="AD236" s="114"/>
      <c r="AE236" s="114"/>
      <c r="AF236" s="114"/>
      <c r="AG236" s="114"/>
      <c r="AH236" s="115"/>
      <c r="AI236" s="115"/>
      <c r="AJ236" s="114"/>
      <c r="AK236" s="114"/>
      <c r="AL236" s="114"/>
      <c r="AM236" s="114"/>
      <c r="AN236" s="114"/>
      <c r="AO236" s="114"/>
      <c r="AP236" s="114"/>
    </row>
    <row r="237" spans="3:42" ht="54.75" customHeight="1" x14ac:dyDescent="0.3">
      <c r="C237" s="118"/>
      <c r="D237" s="64"/>
      <c r="E237" s="114"/>
      <c r="F237" s="66"/>
      <c r="G237" s="66"/>
      <c r="H237" s="114"/>
      <c r="I237" s="114"/>
      <c r="J237" s="65"/>
      <c r="K237" s="114"/>
      <c r="L237" s="114"/>
      <c r="M237" s="114"/>
      <c r="N237" s="117"/>
      <c r="O237" s="66"/>
      <c r="P237" s="64"/>
      <c r="Q237" s="64" t="str">
        <f>_xlfn.IFS(P237=DATOS!$R$2,DATOS!$S$2,P237=DATOS!$R$3,DATOS!$S$3,P237=DATOS!$R$4,DATOS!$S$4,P237=DATOS!$R$5,DATOS!$S$5,P237=DATOS!$R$6,DATOS!$S$6)</f>
        <v>Vacía</v>
      </c>
      <c r="R237" s="67" t="str">
        <f>_xlfn.IFS(Q237=DATOS!$S$2,DATOS!$T$2,Q237=DATOS!$S$4,DATOS!$T$4,Q237=DATOS!$S$5,DATOS!$T$5,Q237=DATOS!$S$6,DATOS!$T$6)</f>
        <v>Vacía</v>
      </c>
      <c r="S237" s="114"/>
      <c r="T237" s="114"/>
      <c r="U237" s="116"/>
      <c r="V237" s="116"/>
      <c r="W237" s="114"/>
      <c r="X237" s="114"/>
      <c r="Y237" s="116"/>
      <c r="Z237" s="116"/>
      <c r="AA237" s="114"/>
      <c r="AB237" s="114"/>
      <c r="AC237" s="117"/>
      <c r="AD237" s="114"/>
      <c r="AE237" s="114"/>
      <c r="AF237" s="114"/>
      <c r="AG237" s="114"/>
      <c r="AH237" s="115"/>
      <c r="AI237" s="115"/>
      <c r="AJ237" s="114"/>
      <c r="AK237" s="114"/>
      <c r="AL237" s="114"/>
      <c r="AM237" s="114"/>
      <c r="AN237" s="114"/>
      <c r="AO237" s="114"/>
      <c r="AP237" s="114"/>
    </row>
    <row r="238" spans="3:42" ht="54.75" customHeight="1" x14ac:dyDescent="0.3">
      <c r="C238" s="118"/>
      <c r="D238" s="64"/>
      <c r="E238" s="114"/>
      <c r="F238" s="66"/>
      <c r="G238" s="66"/>
      <c r="H238" s="114"/>
      <c r="I238" s="114"/>
      <c r="J238" s="65"/>
      <c r="K238" s="114"/>
      <c r="L238" s="114"/>
      <c r="M238" s="114"/>
      <c r="N238" s="117" t="e">
        <f>INDEX(DATOS!$J$4:$N$8,Mapa!L238:L240,Mapa!M238:M240)</f>
        <v>#VALUE!</v>
      </c>
      <c r="O238" s="66"/>
      <c r="P238" s="64"/>
      <c r="Q238" s="64" t="str">
        <f>_xlfn.IFS(P238=DATOS!$R$2,DATOS!$S$2,P238=DATOS!$R$3,DATOS!$S$3,P238=DATOS!$R$4,DATOS!$S$4,P238=DATOS!$R$5,DATOS!$S$5,P238=DATOS!$R$6,DATOS!$S$6)</f>
        <v>Vacía</v>
      </c>
      <c r="R238" s="67" t="str">
        <f>_xlfn.IFS(Q238=DATOS!$S$2,DATOS!$T$2,Q238=DATOS!$S$4,DATOS!$T$4,Q238=DATOS!$S$5,DATOS!$T$5,Q238=DATOS!$S$6,DATOS!$T$6)</f>
        <v>Vacía</v>
      </c>
      <c r="S238" s="116" t="e">
        <f>AVERAGE(R238:R240)</f>
        <v>#DIV/0!</v>
      </c>
      <c r="T238" s="114" t="e">
        <f>IF(S238&gt;=100,"Fuerte",IF(OR(S238=99,S238&gt;=50),"Moderado","Débil"))</f>
        <v>#DIV/0!</v>
      </c>
      <c r="U238" s="116"/>
      <c r="V238" s="116"/>
      <c r="W238" s="116" t="e">
        <f>_xlfn.IFS(AND(T238=DATOS!$S$5,U238=DATOS!$X$2),2,AND(T238=DATOS!$S$5,U238=DATOS!$U$4),0,AND(T238=DATOS!$S$5,U238=DATOS!$U$3),0,AND(T238=DATOS!$S$4,U238=DATOS!$U$2,1),1,AND(T238=DATOS!$S$4,U238=DATOS!$U$4),0,AND(T238=DATOS!$S$4,U238=DATOS!$U$3),0,AND(T238=DATOS!$S$2,U238=DATOS!$U$4),0)</f>
        <v>#DIV/0!</v>
      </c>
      <c r="X238" s="116" t="e">
        <f>_xlfn.IFS(AND(T238=DATOS!$S$5,V238=DATOS!$U$2),2,AND(T238=DATOS!$S$5,V238=DATOS!$U$4),0,AND(T238=DATOS!$S$5,V238=DATOS!$U$3),1,AND(T238=DATOS!$S$4,V238=DATOS!$U$2,1),1,AND(T238=DATOS!$S$4,V238=DATOS!$U$4),0,AND(T238=DATOS!$S$4,V238=DATOS!$U$3),0,AND(T238=DATOS!$S$2,V238=DATOS!$U$4),0)</f>
        <v>#DIV/0!</v>
      </c>
      <c r="Y238" s="116" t="e">
        <f>L238-W238</f>
        <v>#DIV/0!</v>
      </c>
      <c r="Z238" s="116" t="e">
        <f>M238-X238</f>
        <v>#DIV/0!</v>
      </c>
      <c r="AA238" s="116" t="e">
        <f>_xlfn.IFS(AND(Y238=0),1,AND(Y238=1),1,AND(Y238=2),2,AND(Y238=3),3,AND(Y238=4),4,AND(Y238=5),5,AND(Y238=-1),1)</f>
        <v>#DIV/0!</v>
      </c>
      <c r="AB238" s="116" t="e">
        <f>_xlfn.IFS(AND(Z238=0),1,AND(Z238=1),1,AND(Z238=2),2,AND(Z238=3),3,AND(Z238=4),4,AND(Z238=5),5,AND(Z238=-1),1)</f>
        <v>#DIV/0!</v>
      </c>
      <c r="AC238" s="117" t="e">
        <f>INDEX(DATOS!$J$4:$N$8,Mapa!AA238:AA240,Mapa!AB238:AB240)</f>
        <v>#DIV/0!</v>
      </c>
      <c r="AD238" s="114" t="e">
        <f>_xlfn.IFS(AC238=DATOS!$O$2,DATOS!$P$2,AC238=DATOS!$O$3,DATOS!$P$3,AC238=DATOS!$O$4,DATOS!$P$4,AC238=DATOS!$O$5,DATOS!$P$5)</f>
        <v>#DIV/0!</v>
      </c>
      <c r="AE238" s="114"/>
      <c r="AF238" s="114"/>
      <c r="AG238" s="114"/>
      <c r="AH238" s="115"/>
      <c r="AI238" s="115"/>
      <c r="AJ238" s="114"/>
      <c r="AK238" s="114"/>
      <c r="AL238" s="114"/>
      <c r="AM238" s="114"/>
      <c r="AN238" s="114"/>
      <c r="AO238" s="114"/>
      <c r="AP238" s="114"/>
    </row>
    <row r="239" spans="3:42" ht="54.75" customHeight="1" x14ac:dyDescent="0.3">
      <c r="C239" s="118"/>
      <c r="D239" s="64"/>
      <c r="E239" s="114"/>
      <c r="F239" s="66"/>
      <c r="G239" s="66"/>
      <c r="H239" s="114"/>
      <c r="I239" s="114"/>
      <c r="J239" s="65"/>
      <c r="K239" s="114"/>
      <c r="L239" s="114"/>
      <c r="M239" s="114"/>
      <c r="N239" s="117"/>
      <c r="O239" s="66"/>
      <c r="P239" s="64"/>
      <c r="Q239" s="64" t="str">
        <f>_xlfn.IFS(P239=DATOS!$R$2,DATOS!$S$2,P239=DATOS!$R$3,DATOS!$S$3,P239=DATOS!$R$4,DATOS!$S$4,P239=DATOS!$R$5,DATOS!$S$5,P239=DATOS!$R$6,DATOS!$S$6)</f>
        <v>Vacía</v>
      </c>
      <c r="R239" s="67" t="str">
        <f>_xlfn.IFS(Q239=DATOS!$S$2,DATOS!$T$2,Q239=DATOS!$S$4,DATOS!$T$4,Q239=DATOS!$S$5,DATOS!$T$5,Q239=DATOS!$S$6,DATOS!$T$6)</f>
        <v>Vacía</v>
      </c>
      <c r="S239" s="116"/>
      <c r="T239" s="114"/>
      <c r="U239" s="116"/>
      <c r="V239" s="116"/>
      <c r="W239" s="114"/>
      <c r="X239" s="114"/>
      <c r="Y239" s="116"/>
      <c r="Z239" s="116"/>
      <c r="AA239" s="114"/>
      <c r="AB239" s="114"/>
      <c r="AC239" s="117"/>
      <c r="AD239" s="114"/>
      <c r="AE239" s="114"/>
      <c r="AF239" s="114"/>
      <c r="AG239" s="114"/>
      <c r="AH239" s="115"/>
      <c r="AI239" s="115"/>
      <c r="AJ239" s="114"/>
      <c r="AK239" s="114"/>
      <c r="AL239" s="114"/>
      <c r="AM239" s="114"/>
      <c r="AN239" s="114"/>
      <c r="AO239" s="114"/>
      <c r="AP239" s="114"/>
    </row>
    <row r="240" spans="3:42" ht="54.75" customHeight="1" x14ac:dyDescent="0.3">
      <c r="C240" s="118"/>
      <c r="D240" s="64"/>
      <c r="E240" s="114"/>
      <c r="F240" s="66"/>
      <c r="G240" s="66"/>
      <c r="H240" s="114"/>
      <c r="I240" s="114"/>
      <c r="J240" s="65"/>
      <c r="K240" s="114"/>
      <c r="L240" s="114"/>
      <c r="M240" s="114"/>
      <c r="N240" s="117"/>
      <c r="O240" s="66"/>
      <c r="P240" s="64"/>
      <c r="Q240" s="64" t="str">
        <f>_xlfn.IFS(P240=DATOS!$R$2,DATOS!$S$2,P240=DATOS!$R$3,DATOS!$S$3,P240=DATOS!$R$4,DATOS!$S$4,P240=DATOS!$R$5,DATOS!$S$5,P240=DATOS!$R$6,DATOS!$S$6)</f>
        <v>Vacía</v>
      </c>
      <c r="R240" s="67" t="str">
        <f>_xlfn.IFS(Q240=DATOS!$S$2,DATOS!$T$2,Q240=DATOS!$S$4,DATOS!$T$4,Q240=DATOS!$S$5,DATOS!$T$5,Q240=DATOS!$S$6,DATOS!$T$6)</f>
        <v>Vacía</v>
      </c>
      <c r="S240" s="114"/>
      <c r="T240" s="114"/>
      <c r="U240" s="116"/>
      <c r="V240" s="116"/>
      <c r="W240" s="114"/>
      <c r="X240" s="114"/>
      <c r="Y240" s="116"/>
      <c r="Z240" s="116"/>
      <c r="AA240" s="114"/>
      <c r="AB240" s="114"/>
      <c r="AC240" s="117"/>
      <c r="AD240" s="114"/>
      <c r="AE240" s="114"/>
      <c r="AF240" s="114"/>
      <c r="AG240" s="114"/>
      <c r="AH240" s="115"/>
      <c r="AI240" s="115"/>
      <c r="AJ240" s="114"/>
      <c r="AK240" s="114"/>
      <c r="AL240" s="114"/>
      <c r="AM240" s="114"/>
      <c r="AN240" s="114"/>
      <c r="AO240" s="114"/>
      <c r="AP240" s="114"/>
    </row>
    <row r="241" spans="3:42" ht="54.75" customHeight="1" x14ac:dyDescent="0.3">
      <c r="C241" s="118"/>
      <c r="D241" s="64"/>
      <c r="E241" s="114"/>
      <c r="F241" s="66"/>
      <c r="G241" s="66"/>
      <c r="H241" s="114"/>
      <c r="I241" s="114"/>
      <c r="J241" s="65"/>
      <c r="K241" s="114"/>
      <c r="L241" s="114"/>
      <c r="M241" s="114"/>
      <c r="N241" s="117" t="e">
        <f>INDEX(DATOS!$J$4:$N$8,Mapa!L241:L243,Mapa!M241:M243)</f>
        <v>#VALUE!</v>
      </c>
      <c r="O241" s="66"/>
      <c r="P241" s="64"/>
      <c r="Q241" s="64" t="str">
        <f>_xlfn.IFS(P241=DATOS!$R$2,DATOS!$S$2,P241=DATOS!$R$3,DATOS!$S$3,P241=DATOS!$R$4,DATOS!$S$4,P241=DATOS!$R$5,DATOS!$S$5,P241=DATOS!$R$6,DATOS!$S$6)</f>
        <v>Vacía</v>
      </c>
      <c r="R241" s="67" t="str">
        <f>_xlfn.IFS(Q241=DATOS!$S$2,DATOS!$T$2,Q241=DATOS!$S$4,DATOS!$T$4,Q241=DATOS!$S$5,DATOS!$T$5,Q241=DATOS!$S$6,DATOS!$T$6)</f>
        <v>Vacía</v>
      </c>
      <c r="S241" s="116" t="e">
        <f>AVERAGE(R241:R243)</f>
        <v>#DIV/0!</v>
      </c>
      <c r="T241" s="114" t="e">
        <f>IF(S241&gt;=100,"Fuerte",IF(OR(S241=99,S241&gt;=50),"Moderado","Débil"))</f>
        <v>#DIV/0!</v>
      </c>
      <c r="U241" s="116"/>
      <c r="V241" s="116"/>
      <c r="W241" s="116" t="e">
        <f>_xlfn.IFS(AND(T241=DATOS!$S$5,U241=DATOS!$X$2),2,AND(T241=DATOS!$S$5,U241=DATOS!$U$4),0,AND(T241=DATOS!$S$5,U241=DATOS!$U$3),0,AND(T241=DATOS!$S$4,U241=DATOS!$U$2,1),1,AND(T241=DATOS!$S$4,U241=DATOS!$U$4),0,AND(T241=DATOS!$S$4,U241=DATOS!$U$3),0,AND(T241=DATOS!$S$2,U241=DATOS!$U$4),0)</f>
        <v>#DIV/0!</v>
      </c>
      <c r="X241" s="116" t="e">
        <f>_xlfn.IFS(AND(T241=DATOS!$S$5,V241=DATOS!$U$2),2,AND(T241=DATOS!$S$5,V241=DATOS!$U$4),0,AND(T241=DATOS!$S$5,V241=DATOS!$U$3),1,AND(T241=DATOS!$S$4,V241=DATOS!$U$2,1),1,AND(T241=DATOS!$S$4,V241=DATOS!$U$4),0,AND(T241=DATOS!$S$4,V241=DATOS!$U$3),0,AND(T241=DATOS!$S$2,V241=DATOS!$U$4),0)</f>
        <v>#DIV/0!</v>
      </c>
      <c r="Y241" s="116" t="e">
        <f>L241-W241</f>
        <v>#DIV/0!</v>
      </c>
      <c r="Z241" s="116" t="e">
        <f>M241-X241</f>
        <v>#DIV/0!</v>
      </c>
      <c r="AA241" s="116" t="e">
        <f>_xlfn.IFS(AND(Y241=0),1,AND(Y241=1),1,AND(Y241=2),2,AND(Y241=3),3,AND(Y241=4),4,AND(Y241=5),5,AND(Y241=-1),1)</f>
        <v>#DIV/0!</v>
      </c>
      <c r="AB241" s="116" t="e">
        <f>_xlfn.IFS(AND(Z241=0),1,AND(Z241=1),1,AND(Z241=2),2,AND(Z241=3),3,AND(Z241=4),4,AND(Z241=5),5,AND(Z241=-1),1)</f>
        <v>#DIV/0!</v>
      </c>
      <c r="AC241" s="117" t="e">
        <f>INDEX(DATOS!$J$4:$N$8,Mapa!AA241:AA243,Mapa!AB241:AB243)</f>
        <v>#DIV/0!</v>
      </c>
      <c r="AD241" s="114" t="e">
        <f>_xlfn.IFS(AC241=DATOS!$O$2,DATOS!$P$2,AC241=DATOS!$O$3,DATOS!$P$3,AC241=DATOS!$O$4,DATOS!$P$4,AC241=DATOS!$O$5,DATOS!$P$5)</f>
        <v>#DIV/0!</v>
      </c>
      <c r="AE241" s="114"/>
      <c r="AF241" s="114"/>
      <c r="AG241" s="114"/>
      <c r="AH241" s="115"/>
      <c r="AI241" s="115"/>
      <c r="AJ241" s="114"/>
      <c r="AK241" s="114"/>
      <c r="AL241" s="114"/>
      <c r="AM241" s="114"/>
      <c r="AN241" s="114"/>
      <c r="AO241" s="114"/>
      <c r="AP241" s="114"/>
    </row>
    <row r="242" spans="3:42" ht="54.75" customHeight="1" x14ac:dyDescent="0.3">
      <c r="C242" s="118"/>
      <c r="D242" s="64"/>
      <c r="E242" s="114"/>
      <c r="F242" s="66"/>
      <c r="G242" s="66"/>
      <c r="H242" s="114"/>
      <c r="I242" s="114"/>
      <c r="J242" s="65"/>
      <c r="K242" s="114"/>
      <c r="L242" s="114"/>
      <c r="M242" s="114"/>
      <c r="N242" s="117"/>
      <c r="O242" s="66"/>
      <c r="P242" s="64"/>
      <c r="Q242" s="64" t="str">
        <f>_xlfn.IFS(P242=DATOS!$R$2,DATOS!$S$2,P242=DATOS!$R$3,DATOS!$S$3,P242=DATOS!$R$4,DATOS!$S$4,P242=DATOS!$R$5,DATOS!$S$5,P242=DATOS!$R$6,DATOS!$S$6)</f>
        <v>Vacía</v>
      </c>
      <c r="R242" s="67" t="str">
        <f>_xlfn.IFS(Q242=DATOS!$S$2,DATOS!$T$2,Q242=DATOS!$S$4,DATOS!$T$4,Q242=DATOS!$S$5,DATOS!$T$5,Q242=DATOS!$S$6,DATOS!$T$6)</f>
        <v>Vacía</v>
      </c>
      <c r="S242" s="116"/>
      <c r="T242" s="114"/>
      <c r="U242" s="116"/>
      <c r="V242" s="116"/>
      <c r="W242" s="114"/>
      <c r="X242" s="114"/>
      <c r="Y242" s="116"/>
      <c r="Z242" s="116"/>
      <c r="AA242" s="114"/>
      <c r="AB242" s="114"/>
      <c r="AC242" s="117"/>
      <c r="AD242" s="114"/>
      <c r="AE242" s="114"/>
      <c r="AF242" s="114"/>
      <c r="AG242" s="114"/>
      <c r="AH242" s="115"/>
      <c r="AI242" s="115"/>
      <c r="AJ242" s="114"/>
      <c r="AK242" s="114"/>
      <c r="AL242" s="114"/>
      <c r="AM242" s="114"/>
      <c r="AN242" s="114"/>
      <c r="AO242" s="114"/>
      <c r="AP242" s="114"/>
    </row>
    <row r="243" spans="3:42" ht="54.75" customHeight="1" x14ac:dyDescent="0.3">
      <c r="C243" s="118"/>
      <c r="D243" s="64"/>
      <c r="E243" s="114"/>
      <c r="F243" s="66"/>
      <c r="G243" s="66"/>
      <c r="H243" s="114"/>
      <c r="I243" s="114"/>
      <c r="J243" s="65"/>
      <c r="K243" s="114"/>
      <c r="L243" s="114"/>
      <c r="M243" s="114"/>
      <c r="N243" s="117"/>
      <c r="O243" s="66"/>
      <c r="P243" s="64"/>
      <c r="Q243" s="64" t="str">
        <f>_xlfn.IFS(P243=DATOS!$R$2,DATOS!$S$2,P243=DATOS!$R$3,DATOS!$S$3,P243=DATOS!$R$4,DATOS!$S$4,P243=DATOS!$R$5,DATOS!$S$5,P243=DATOS!$R$6,DATOS!$S$6)</f>
        <v>Vacía</v>
      </c>
      <c r="R243" s="67" t="str">
        <f>_xlfn.IFS(Q243=DATOS!$S$2,DATOS!$T$2,Q243=DATOS!$S$4,DATOS!$T$4,Q243=DATOS!$S$5,DATOS!$T$5,Q243=DATOS!$S$6,DATOS!$T$6)</f>
        <v>Vacía</v>
      </c>
      <c r="S243" s="114"/>
      <c r="T243" s="114"/>
      <c r="U243" s="116"/>
      <c r="V243" s="116"/>
      <c r="W243" s="114"/>
      <c r="X243" s="114"/>
      <c r="Y243" s="116"/>
      <c r="Z243" s="116"/>
      <c r="AA243" s="114"/>
      <c r="AB243" s="114"/>
      <c r="AC243" s="117"/>
      <c r="AD243" s="114"/>
      <c r="AE243" s="114"/>
      <c r="AF243" s="114"/>
      <c r="AG243" s="114"/>
      <c r="AH243" s="115"/>
      <c r="AI243" s="115"/>
      <c r="AJ243" s="114"/>
      <c r="AK243" s="114"/>
      <c r="AL243" s="114"/>
      <c r="AM243" s="114"/>
      <c r="AN243" s="114"/>
      <c r="AO243" s="114"/>
      <c r="AP243" s="114"/>
    </row>
    <row r="244" spans="3:42" ht="54.75" customHeight="1" x14ac:dyDescent="0.3">
      <c r="C244" s="118"/>
      <c r="D244" s="64"/>
      <c r="E244" s="114"/>
      <c r="F244" s="66"/>
      <c r="G244" s="66"/>
      <c r="H244" s="114"/>
      <c r="I244" s="114"/>
      <c r="J244" s="65"/>
      <c r="K244" s="114"/>
      <c r="L244" s="114"/>
      <c r="M244" s="114"/>
      <c r="N244" s="117" t="e">
        <f>INDEX(DATOS!$J$4:$N$8,Mapa!L244:L246,Mapa!M244:M246)</f>
        <v>#VALUE!</v>
      </c>
      <c r="O244" s="66"/>
      <c r="P244" s="64"/>
      <c r="Q244" s="64" t="str">
        <f>_xlfn.IFS(P244=DATOS!$R$2,DATOS!$S$2,P244=DATOS!$R$3,DATOS!$S$3,P244=DATOS!$R$4,DATOS!$S$4,P244=DATOS!$R$5,DATOS!$S$5,P244=DATOS!$R$6,DATOS!$S$6)</f>
        <v>Vacía</v>
      </c>
      <c r="R244" s="67" t="str">
        <f>_xlfn.IFS(Q244=DATOS!$S$2,DATOS!$T$2,Q244=DATOS!$S$4,DATOS!$T$4,Q244=DATOS!$S$5,DATOS!$T$5,Q244=DATOS!$S$6,DATOS!$T$6)</f>
        <v>Vacía</v>
      </c>
      <c r="S244" s="116" t="e">
        <f>AVERAGE(R244:R246)</f>
        <v>#DIV/0!</v>
      </c>
      <c r="T244" s="114" t="e">
        <f>IF(S244&gt;=100,"Fuerte",IF(OR(S244=99,S244&gt;=50),"Moderado","Débil"))</f>
        <v>#DIV/0!</v>
      </c>
      <c r="U244" s="116"/>
      <c r="V244" s="116"/>
      <c r="W244" s="116" t="e">
        <f>_xlfn.IFS(AND(T244=DATOS!$S$5,U244=DATOS!$X$2),2,AND(T244=DATOS!$S$5,U244=DATOS!$U$4),0,AND(T244=DATOS!$S$5,U244=DATOS!$U$3),0,AND(T244=DATOS!$S$4,U244=DATOS!$U$2,1),1,AND(T244=DATOS!$S$4,U244=DATOS!$U$4),0,AND(T244=DATOS!$S$4,U244=DATOS!$U$3),0,AND(T244=DATOS!$S$2,U244=DATOS!$U$4),0)</f>
        <v>#DIV/0!</v>
      </c>
      <c r="X244" s="116" t="e">
        <f>_xlfn.IFS(AND(T244=DATOS!$S$5,V244=DATOS!$U$2),2,AND(T244=DATOS!$S$5,V244=DATOS!$U$4),0,AND(T244=DATOS!$S$5,V244=DATOS!$U$3),1,AND(T244=DATOS!$S$4,V244=DATOS!$U$2,1),1,AND(T244=DATOS!$S$4,V244=DATOS!$U$4),0,AND(T244=DATOS!$S$4,V244=DATOS!$U$3),0,AND(T244=DATOS!$S$2,V244=DATOS!$U$4),0)</f>
        <v>#DIV/0!</v>
      </c>
      <c r="Y244" s="116" t="e">
        <f>L244-W244</f>
        <v>#DIV/0!</v>
      </c>
      <c r="Z244" s="116" t="e">
        <f>M244-X244</f>
        <v>#DIV/0!</v>
      </c>
      <c r="AA244" s="116" t="e">
        <f>_xlfn.IFS(AND(Y244=0),1,AND(Y244=1),1,AND(Y244=2),2,AND(Y244=3),3,AND(Y244=4),4,AND(Y244=5),5,AND(Y244=-1),1)</f>
        <v>#DIV/0!</v>
      </c>
      <c r="AB244" s="116" t="e">
        <f>_xlfn.IFS(AND(Z244=0),1,AND(Z244=1),1,AND(Z244=2),2,AND(Z244=3),3,AND(Z244=4),4,AND(Z244=5),5,AND(Z244=-1),1)</f>
        <v>#DIV/0!</v>
      </c>
      <c r="AC244" s="117" t="e">
        <f>INDEX(DATOS!$J$4:$N$8,Mapa!AA244:AA246,Mapa!AB244:AB246)</f>
        <v>#DIV/0!</v>
      </c>
      <c r="AD244" s="114" t="e">
        <f>_xlfn.IFS(AC244=DATOS!$O$2,DATOS!$P$2,AC244=DATOS!$O$3,DATOS!$P$3,AC244=DATOS!$O$4,DATOS!$P$4,AC244=DATOS!$O$5,DATOS!$P$5)</f>
        <v>#DIV/0!</v>
      </c>
      <c r="AE244" s="114"/>
      <c r="AF244" s="114"/>
      <c r="AG244" s="114"/>
      <c r="AH244" s="115"/>
      <c r="AI244" s="115"/>
      <c r="AJ244" s="114"/>
      <c r="AK244" s="114"/>
      <c r="AL244" s="114"/>
      <c r="AM244" s="114"/>
      <c r="AN244" s="114"/>
      <c r="AO244" s="114"/>
      <c r="AP244" s="114"/>
    </row>
    <row r="245" spans="3:42" ht="54.75" customHeight="1" x14ac:dyDescent="0.3">
      <c r="C245" s="118"/>
      <c r="D245" s="64"/>
      <c r="E245" s="114"/>
      <c r="F245" s="66"/>
      <c r="G245" s="66"/>
      <c r="H245" s="114"/>
      <c r="I245" s="114"/>
      <c r="J245" s="65"/>
      <c r="K245" s="114"/>
      <c r="L245" s="114"/>
      <c r="M245" s="114"/>
      <c r="N245" s="117"/>
      <c r="O245" s="66"/>
      <c r="P245" s="64"/>
      <c r="Q245" s="64" t="str">
        <f>_xlfn.IFS(P245=DATOS!$R$2,DATOS!$S$2,P245=DATOS!$R$3,DATOS!$S$3,P245=DATOS!$R$4,DATOS!$S$4,P245=DATOS!$R$5,DATOS!$S$5,P245=DATOS!$R$6,DATOS!$S$6)</f>
        <v>Vacía</v>
      </c>
      <c r="R245" s="67" t="str">
        <f>_xlfn.IFS(Q245=DATOS!$S$2,DATOS!$T$2,Q245=DATOS!$S$4,DATOS!$T$4,Q245=DATOS!$S$5,DATOS!$T$5,Q245=DATOS!$S$6,DATOS!$T$6)</f>
        <v>Vacía</v>
      </c>
      <c r="S245" s="116"/>
      <c r="T245" s="114"/>
      <c r="U245" s="116"/>
      <c r="V245" s="116"/>
      <c r="W245" s="114"/>
      <c r="X245" s="114"/>
      <c r="Y245" s="116"/>
      <c r="Z245" s="116"/>
      <c r="AA245" s="114"/>
      <c r="AB245" s="114"/>
      <c r="AC245" s="117"/>
      <c r="AD245" s="114"/>
      <c r="AE245" s="114"/>
      <c r="AF245" s="114"/>
      <c r="AG245" s="114"/>
      <c r="AH245" s="115"/>
      <c r="AI245" s="115"/>
      <c r="AJ245" s="114"/>
      <c r="AK245" s="114"/>
      <c r="AL245" s="114"/>
      <c r="AM245" s="114"/>
      <c r="AN245" s="114"/>
      <c r="AO245" s="114"/>
      <c r="AP245" s="114"/>
    </row>
    <row r="246" spans="3:42" ht="54.75" customHeight="1" x14ac:dyDescent="0.3">
      <c r="C246" s="118"/>
      <c r="D246" s="64"/>
      <c r="E246" s="114"/>
      <c r="F246" s="66"/>
      <c r="G246" s="66"/>
      <c r="H246" s="114"/>
      <c r="I246" s="114"/>
      <c r="J246" s="65"/>
      <c r="K246" s="114"/>
      <c r="L246" s="114"/>
      <c r="M246" s="114"/>
      <c r="N246" s="117"/>
      <c r="O246" s="66"/>
      <c r="P246" s="64"/>
      <c r="Q246" s="64" t="str">
        <f>_xlfn.IFS(P246=DATOS!$R$2,DATOS!$S$2,P246=DATOS!$R$3,DATOS!$S$3,P246=DATOS!$R$4,DATOS!$S$4,P246=DATOS!$R$5,DATOS!$S$5,P246=DATOS!$R$6,DATOS!$S$6)</f>
        <v>Vacía</v>
      </c>
      <c r="R246" s="67" t="str">
        <f>_xlfn.IFS(Q246=DATOS!$S$2,DATOS!$T$2,Q246=DATOS!$S$4,DATOS!$T$4,Q246=DATOS!$S$5,DATOS!$T$5,Q246=DATOS!$S$6,DATOS!$T$6)</f>
        <v>Vacía</v>
      </c>
      <c r="S246" s="114"/>
      <c r="T246" s="114"/>
      <c r="U246" s="116"/>
      <c r="V246" s="116"/>
      <c r="W246" s="114"/>
      <c r="X246" s="114"/>
      <c r="Y246" s="116"/>
      <c r="Z246" s="116"/>
      <c r="AA246" s="114"/>
      <c r="AB246" s="114"/>
      <c r="AC246" s="117"/>
      <c r="AD246" s="114"/>
      <c r="AE246" s="114"/>
      <c r="AF246" s="114"/>
      <c r="AG246" s="114"/>
      <c r="AH246" s="115"/>
      <c r="AI246" s="115"/>
      <c r="AJ246" s="114"/>
      <c r="AK246" s="114"/>
      <c r="AL246" s="114"/>
      <c r="AM246" s="114"/>
      <c r="AN246" s="114"/>
      <c r="AO246" s="114"/>
      <c r="AP246" s="114"/>
    </row>
    <row r="247" spans="3:42" ht="54.75" customHeight="1" x14ac:dyDescent="0.3">
      <c r="C247" s="118"/>
      <c r="D247" s="64"/>
      <c r="E247" s="114"/>
      <c r="F247" s="66"/>
      <c r="G247" s="66"/>
      <c r="H247" s="114"/>
      <c r="I247" s="114"/>
      <c r="J247" s="65"/>
      <c r="K247" s="114"/>
      <c r="L247" s="114"/>
      <c r="M247" s="114"/>
      <c r="N247" s="117" t="e">
        <f>INDEX(DATOS!$J$4:$N$8,Mapa!L247:L249,Mapa!M247:M249)</f>
        <v>#VALUE!</v>
      </c>
      <c r="O247" s="66"/>
      <c r="P247" s="64"/>
      <c r="Q247" s="64" t="str">
        <f>_xlfn.IFS(P247=DATOS!$R$2,DATOS!$S$2,P247=DATOS!$R$3,DATOS!$S$3,P247=DATOS!$R$4,DATOS!$S$4,P247=DATOS!$R$5,DATOS!$S$5,P247=DATOS!$R$6,DATOS!$S$6)</f>
        <v>Vacía</v>
      </c>
      <c r="R247" s="67" t="str">
        <f>_xlfn.IFS(Q247=DATOS!$S$2,DATOS!$T$2,Q247=DATOS!$S$4,DATOS!$T$4,Q247=DATOS!$S$5,DATOS!$T$5,Q247=DATOS!$S$6,DATOS!$T$6)</f>
        <v>Vacía</v>
      </c>
      <c r="S247" s="116" t="e">
        <f>AVERAGE(R247:R249)</f>
        <v>#DIV/0!</v>
      </c>
      <c r="T247" s="114" t="e">
        <f>IF(S247&gt;=100,"Fuerte",IF(OR(S247=99,S247&gt;=50),"Moderado","Débil"))</f>
        <v>#DIV/0!</v>
      </c>
      <c r="U247" s="116"/>
      <c r="V247" s="116"/>
      <c r="W247" s="116" t="e">
        <f>_xlfn.IFS(AND(T247=DATOS!$S$5,U247=DATOS!$X$2),2,AND(T247=DATOS!$S$5,U247=DATOS!$U$4),0,AND(T247=DATOS!$S$5,U247=DATOS!$U$3),0,AND(T247=DATOS!$S$4,U247=DATOS!$U$2,1),1,AND(T247=DATOS!$S$4,U247=DATOS!$U$4),0,AND(T247=DATOS!$S$4,U247=DATOS!$U$3),0,AND(T247=DATOS!$S$2,U247=DATOS!$U$4),0)</f>
        <v>#DIV/0!</v>
      </c>
      <c r="X247" s="116" t="e">
        <f>_xlfn.IFS(AND(T247=DATOS!$S$5,V247=DATOS!$U$2),2,AND(T247=DATOS!$S$5,V247=DATOS!$U$4),0,AND(T247=DATOS!$S$5,V247=DATOS!$U$3),1,AND(T247=DATOS!$S$4,V247=DATOS!$U$2,1),1,AND(T247=DATOS!$S$4,V247=DATOS!$U$4),0,AND(T247=DATOS!$S$4,V247=DATOS!$U$3),0,AND(T247=DATOS!$S$2,V247=DATOS!$U$4),0)</f>
        <v>#DIV/0!</v>
      </c>
      <c r="Y247" s="116" t="e">
        <f>L247-W247</f>
        <v>#DIV/0!</v>
      </c>
      <c r="Z247" s="116" t="e">
        <f>M247-X247</f>
        <v>#DIV/0!</v>
      </c>
      <c r="AA247" s="116" t="e">
        <f>_xlfn.IFS(AND(Y247=0),1,AND(Y247=1),1,AND(Y247=2),2,AND(Y247=3),3,AND(Y247=4),4,AND(Y247=5),5,AND(Y247=-1),1)</f>
        <v>#DIV/0!</v>
      </c>
      <c r="AB247" s="116" t="e">
        <f>_xlfn.IFS(AND(Z247=0),1,AND(Z247=1),1,AND(Z247=2),2,AND(Z247=3),3,AND(Z247=4),4,AND(Z247=5),5,AND(Z247=-1),1)</f>
        <v>#DIV/0!</v>
      </c>
      <c r="AC247" s="117" t="e">
        <f>INDEX(DATOS!$J$4:$N$8,Mapa!AA247:AA249,Mapa!AB247:AB249)</f>
        <v>#DIV/0!</v>
      </c>
      <c r="AD247" s="114" t="e">
        <f>_xlfn.IFS(AC247=DATOS!$O$2,DATOS!$P$2,AC247=DATOS!$O$3,DATOS!$P$3,AC247=DATOS!$O$4,DATOS!$P$4,AC247=DATOS!$O$5,DATOS!$P$5)</f>
        <v>#DIV/0!</v>
      </c>
      <c r="AE247" s="114"/>
      <c r="AF247" s="114"/>
      <c r="AG247" s="114"/>
      <c r="AH247" s="115"/>
      <c r="AI247" s="115"/>
      <c r="AJ247" s="114"/>
      <c r="AK247" s="114"/>
      <c r="AL247" s="114"/>
      <c r="AM247" s="114"/>
      <c r="AN247" s="114"/>
      <c r="AO247" s="114"/>
      <c r="AP247" s="114"/>
    </row>
    <row r="248" spans="3:42" ht="54.75" customHeight="1" x14ac:dyDescent="0.3">
      <c r="C248" s="118"/>
      <c r="D248" s="64"/>
      <c r="E248" s="114"/>
      <c r="F248" s="66"/>
      <c r="G248" s="66"/>
      <c r="H248" s="114"/>
      <c r="I248" s="114"/>
      <c r="J248" s="65"/>
      <c r="K248" s="114"/>
      <c r="L248" s="114"/>
      <c r="M248" s="114"/>
      <c r="N248" s="117"/>
      <c r="O248" s="66"/>
      <c r="P248" s="64"/>
      <c r="Q248" s="64" t="str">
        <f>_xlfn.IFS(P248=DATOS!$R$2,DATOS!$S$2,P248=DATOS!$R$3,DATOS!$S$3,P248=DATOS!$R$4,DATOS!$S$4,P248=DATOS!$R$5,DATOS!$S$5,P248=DATOS!$R$6,DATOS!$S$6)</f>
        <v>Vacía</v>
      </c>
      <c r="R248" s="67" t="str">
        <f>_xlfn.IFS(Q248=DATOS!$S$2,DATOS!$T$2,Q248=DATOS!$S$4,DATOS!$T$4,Q248=DATOS!$S$5,DATOS!$T$5,Q248=DATOS!$S$6,DATOS!$T$6)</f>
        <v>Vacía</v>
      </c>
      <c r="S248" s="116"/>
      <c r="T248" s="114"/>
      <c r="U248" s="116"/>
      <c r="V248" s="116"/>
      <c r="W248" s="114"/>
      <c r="X248" s="114"/>
      <c r="Y248" s="116"/>
      <c r="Z248" s="116"/>
      <c r="AA248" s="114"/>
      <c r="AB248" s="114"/>
      <c r="AC248" s="117"/>
      <c r="AD248" s="114"/>
      <c r="AE248" s="114"/>
      <c r="AF248" s="114"/>
      <c r="AG248" s="114"/>
      <c r="AH248" s="115"/>
      <c r="AI248" s="115"/>
      <c r="AJ248" s="114"/>
      <c r="AK248" s="114"/>
      <c r="AL248" s="114"/>
      <c r="AM248" s="114"/>
      <c r="AN248" s="114"/>
      <c r="AO248" s="114"/>
      <c r="AP248" s="114"/>
    </row>
    <row r="249" spans="3:42" ht="54.75" customHeight="1" x14ac:dyDescent="0.3">
      <c r="C249" s="118"/>
      <c r="D249" s="64"/>
      <c r="E249" s="114"/>
      <c r="F249" s="66"/>
      <c r="G249" s="66"/>
      <c r="H249" s="114"/>
      <c r="I249" s="114"/>
      <c r="J249" s="65"/>
      <c r="K249" s="114"/>
      <c r="L249" s="114"/>
      <c r="M249" s="114"/>
      <c r="N249" s="117"/>
      <c r="O249" s="66"/>
      <c r="P249" s="64"/>
      <c r="Q249" s="64" t="str">
        <f>_xlfn.IFS(P249=DATOS!$R$2,DATOS!$S$2,P249=DATOS!$R$3,DATOS!$S$3,P249=DATOS!$R$4,DATOS!$S$4,P249=DATOS!$R$5,DATOS!$S$5,P249=DATOS!$R$6,DATOS!$S$6)</f>
        <v>Vacía</v>
      </c>
      <c r="R249" s="67" t="str">
        <f>_xlfn.IFS(Q249=DATOS!$S$2,DATOS!$T$2,Q249=DATOS!$S$4,DATOS!$T$4,Q249=DATOS!$S$5,DATOS!$T$5,Q249=DATOS!$S$6,DATOS!$T$6)</f>
        <v>Vacía</v>
      </c>
      <c r="S249" s="114"/>
      <c r="T249" s="114"/>
      <c r="U249" s="116"/>
      <c r="V249" s="116"/>
      <c r="W249" s="114"/>
      <c r="X249" s="114"/>
      <c r="Y249" s="116"/>
      <c r="Z249" s="116"/>
      <c r="AA249" s="114"/>
      <c r="AB249" s="114"/>
      <c r="AC249" s="117"/>
      <c r="AD249" s="114"/>
      <c r="AE249" s="114"/>
      <c r="AF249" s="114"/>
      <c r="AG249" s="114"/>
      <c r="AH249" s="115"/>
      <c r="AI249" s="115"/>
      <c r="AJ249" s="114"/>
      <c r="AK249" s="114"/>
      <c r="AL249" s="114"/>
      <c r="AM249" s="114"/>
      <c r="AN249" s="114"/>
      <c r="AO249" s="114"/>
      <c r="AP249" s="114"/>
    </row>
    <row r="250" spans="3:42" ht="54.75" customHeight="1" x14ac:dyDescent="0.3">
      <c r="C250" s="118"/>
      <c r="D250" s="64"/>
      <c r="E250" s="114"/>
      <c r="F250" s="66"/>
      <c r="G250" s="66"/>
      <c r="H250" s="114"/>
      <c r="I250" s="114"/>
      <c r="J250" s="65"/>
      <c r="K250" s="114"/>
      <c r="L250" s="114"/>
      <c r="M250" s="114"/>
      <c r="N250" s="117" t="e">
        <f>INDEX(DATOS!$J$4:$N$8,Mapa!L250:L252,Mapa!M250:M252)</f>
        <v>#VALUE!</v>
      </c>
      <c r="O250" s="66"/>
      <c r="P250" s="64"/>
      <c r="Q250" s="64" t="str">
        <f>_xlfn.IFS(P250=DATOS!$R$2,DATOS!$S$2,P250=DATOS!$R$3,DATOS!$S$3,P250=DATOS!$R$4,DATOS!$S$4,P250=DATOS!$R$5,DATOS!$S$5,P250=DATOS!$R$6,DATOS!$S$6)</f>
        <v>Vacía</v>
      </c>
      <c r="R250" s="67" t="str">
        <f>_xlfn.IFS(Q250=DATOS!$S$2,DATOS!$T$2,Q250=DATOS!$S$4,DATOS!$T$4,Q250=DATOS!$S$5,DATOS!$T$5,Q250=DATOS!$S$6,DATOS!$T$6)</f>
        <v>Vacía</v>
      </c>
      <c r="S250" s="116" t="e">
        <f>AVERAGE(R250:R252)</f>
        <v>#DIV/0!</v>
      </c>
      <c r="T250" s="114" t="e">
        <f>IF(S250&gt;=100,"Fuerte",IF(OR(S250=99,S250&gt;=50),"Moderado","Débil"))</f>
        <v>#DIV/0!</v>
      </c>
      <c r="U250" s="116"/>
      <c r="V250" s="116"/>
      <c r="W250" s="116" t="e">
        <f>_xlfn.IFS(AND(T250=DATOS!$S$5,U250=DATOS!$X$2),2,AND(T250=DATOS!$S$5,U250=DATOS!$U$4),0,AND(T250=DATOS!$S$5,U250=DATOS!$U$3),0,AND(T250=DATOS!$S$4,U250=DATOS!$U$2,1),1,AND(T250=DATOS!$S$4,U250=DATOS!$U$4),0,AND(T250=DATOS!$S$4,U250=DATOS!$U$3),0,AND(T250=DATOS!$S$2,U250=DATOS!$U$4),0)</f>
        <v>#DIV/0!</v>
      </c>
      <c r="X250" s="116" t="e">
        <f>_xlfn.IFS(AND(T250=DATOS!$S$5,V250=DATOS!$U$2),2,AND(T250=DATOS!$S$5,V250=DATOS!$U$4),0,AND(T250=DATOS!$S$5,V250=DATOS!$U$3),1,AND(T250=DATOS!$S$4,V250=DATOS!$U$2,1),1,AND(T250=DATOS!$S$4,V250=DATOS!$U$4),0,AND(T250=DATOS!$S$4,V250=DATOS!$U$3),0,AND(T250=DATOS!$S$2,V250=DATOS!$U$4),0)</f>
        <v>#DIV/0!</v>
      </c>
      <c r="Y250" s="116" t="e">
        <f>L250-W250</f>
        <v>#DIV/0!</v>
      </c>
      <c r="Z250" s="116" t="e">
        <f>M250-X250</f>
        <v>#DIV/0!</v>
      </c>
      <c r="AA250" s="116" t="e">
        <f>_xlfn.IFS(AND(Y250=0),1,AND(Y250=1),1,AND(Y250=2),2,AND(Y250=3),3,AND(Y250=4),4,AND(Y250=5),5,AND(Y250=-1),1)</f>
        <v>#DIV/0!</v>
      </c>
      <c r="AB250" s="116" t="e">
        <f>_xlfn.IFS(AND(Z250=0),1,AND(Z250=1),1,AND(Z250=2),2,AND(Z250=3),3,AND(Z250=4),4,AND(Z250=5),5,AND(Z250=-1),1)</f>
        <v>#DIV/0!</v>
      </c>
      <c r="AC250" s="117" t="e">
        <f>INDEX(DATOS!$J$4:$N$8,Mapa!AA250:AA252,Mapa!AB250:AB252)</f>
        <v>#DIV/0!</v>
      </c>
      <c r="AD250" s="114" t="e">
        <f>_xlfn.IFS(AC250=DATOS!$O$2,DATOS!$P$2,AC250=DATOS!$O$3,DATOS!$P$3,AC250=DATOS!$O$4,DATOS!$P$4,AC250=DATOS!$O$5,DATOS!$P$5)</f>
        <v>#DIV/0!</v>
      </c>
      <c r="AE250" s="114"/>
      <c r="AF250" s="114"/>
      <c r="AG250" s="114"/>
      <c r="AH250" s="115"/>
      <c r="AI250" s="115"/>
      <c r="AJ250" s="114"/>
      <c r="AK250" s="114"/>
      <c r="AL250" s="114"/>
      <c r="AM250" s="114"/>
      <c r="AN250" s="114"/>
      <c r="AO250" s="114"/>
      <c r="AP250" s="114"/>
    </row>
    <row r="251" spans="3:42" ht="54.75" customHeight="1" x14ac:dyDescent="0.3">
      <c r="C251" s="118"/>
      <c r="D251" s="64"/>
      <c r="E251" s="114"/>
      <c r="F251" s="66"/>
      <c r="G251" s="66"/>
      <c r="H251" s="114"/>
      <c r="I251" s="114"/>
      <c r="J251" s="65"/>
      <c r="K251" s="114"/>
      <c r="L251" s="114"/>
      <c r="M251" s="114"/>
      <c r="N251" s="117"/>
      <c r="O251" s="66"/>
      <c r="P251" s="64"/>
      <c r="Q251" s="64" t="str">
        <f>_xlfn.IFS(P251=DATOS!$R$2,DATOS!$S$2,P251=DATOS!$R$3,DATOS!$S$3,P251=DATOS!$R$4,DATOS!$S$4,P251=DATOS!$R$5,DATOS!$S$5,P251=DATOS!$R$6,DATOS!$S$6)</f>
        <v>Vacía</v>
      </c>
      <c r="R251" s="67" t="str">
        <f>_xlfn.IFS(Q251=DATOS!$S$2,DATOS!$T$2,Q251=DATOS!$S$4,DATOS!$T$4,Q251=DATOS!$S$5,DATOS!$T$5,Q251=DATOS!$S$6,DATOS!$T$6)</f>
        <v>Vacía</v>
      </c>
      <c r="S251" s="116"/>
      <c r="T251" s="114"/>
      <c r="U251" s="116"/>
      <c r="V251" s="116"/>
      <c r="W251" s="114"/>
      <c r="X251" s="114"/>
      <c r="Y251" s="116"/>
      <c r="Z251" s="116"/>
      <c r="AA251" s="114"/>
      <c r="AB251" s="114"/>
      <c r="AC251" s="117"/>
      <c r="AD251" s="114"/>
      <c r="AE251" s="114"/>
      <c r="AF251" s="114"/>
      <c r="AG251" s="114"/>
      <c r="AH251" s="115"/>
      <c r="AI251" s="115"/>
      <c r="AJ251" s="114"/>
      <c r="AK251" s="114"/>
      <c r="AL251" s="114"/>
      <c r="AM251" s="114"/>
      <c r="AN251" s="114"/>
      <c r="AO251" s="114"/>
      <c r="AP251" s="114"/>
    </row>
    <row r="252" spans="3:42" ht="54.75" customHeight="1" x14ac:dyDescent="0.3">
      <c r="C252" s="118"/>
      <c r="D252" s="64"/>
      <c r="E252" s="114"/>
      <c r="F252" s="66"/>
      <c r="G252" s="66"/>
      <c r="H252" s="114"/>
      <c r="I252" s="114"/>
      <c r="J252" s="65"/>
      <c r="K252" s="114"/>
      <c r="L252" s="114"/>
      <c r="M252" s="114"/>
      <c r="N252" s="117"/>
      <c r="O252" s="66"/>
      <c r="P252" s="64"/>
      <c r="Q252" s="64" t="str">
        <f>_xlfn.IFS(P252=DATOS!$R$2,DATOS!$S$2,P252=DATOS!$R$3,DATOS!$S$3,P252=DATOS!$R$4,DATOS!$S$4,P252=DATOS!$R$5,DATOS!$S$5,P252=DATOS!$R$6,DATOS!$S$6)</f>
        <v>Vacía</v>
      </c>
      <c r="R252" s="67" t="str">
        <f>_xlfn.IFS(Q252=DATOS!$S$2,DATOS!$T$2,Q252=DATOS!$S$4,DATOS!$T$4,Q252=DATOS!$S$5,DATOS!$T$5,Q252=DATOS!$S$6,DATOS!$T$6)</f>
        <v>Vacía</v>
      </c>
      <c r="S252" s="114"/>
      <c r="T252" s="114"/>
      <c r="U252" s="116"/>
      <c r="V252" s="116"/>
      <c r="W252" s="114"/>
      <c r="X252" s="114"/>
      <c r="Y252" s="116"/>
      <c r="Z252" s="116"/>
      <c r="AA252" s="114"/>
      <c r="AB252" s="114"/>
      <c r="AC252" s="117"/>
      <c r="AD252" s="114"/>
      <c r="AE252" s="114"/>
      <c r="AF252" s="114"/>
      <c r="AG252" s="114"/>
      <c r="AH252" s="115"/>
      <c r="AI252" s="115"/>
      <c r="AJ252" s="114"/>
      <c r="AK252" s="114"/>
      <c r="AL252" s="114"/>
      <c r="AM252" s="114"/>
      <c r="AN252" s="114"/>
      <c r="AO252" s="114"/>
      <c r="AP252" s="114"/>
    </row>
    <row r="253" spans="3:42" ht="54.75" customHeight="1" x14ac:dyDescent="0.3">
      <c r="C253" s="118"/>
      <c r="D253" s="64"/>
      <c r="E253" s="114"/>
      <c r="F253" s="66"/>
      <c r="G253" s="66"/>
      <c r="H253" s="114"/>
      <c r="I253" s="114"/>
      <c r="J253" s="65"/>
      <c r="K253" s="114"/>
      <c r="L253" s="114"/>
      <c r="M253" s="114"/>
      <c r="N253" s="117" t="e">
        <f>INDEX(DATOS!$J$4:$N$8,Mapa!L253:L255,Mapa!M253:M255)</f>
        <v>#VALUE!</v>
      </c>
      <c r="O253" s="66"/>
      <c r="P253" s="64"/>
      <c r="Q253" s="64" t="str">
        <f>_xlfn.IFS(P253=DATOS!$R$2,DATOS!$S$2,P253=DATOS!$R$3,DATOS!$S$3,P253=DATOS!$R$4,DATOS!$S$4,P253=DATOS!$R$5,DATOS!$S$5,P253=DATOS!$R$6,DATOS!$S$6)</f>
        <v>Vacía</v>
      </c>
      <c r="R253" s="67" t="str">
        <f>_xlfn.IFS(Q253=DATOS!$S$2,DATOS!$T$2,Q253=DATOS!$S$4,DATOS!$T$4,Q253=DATOS!$S$5,DATOS!$T$5,Q253=DATOS!$S$6,DATOS!$T$6)</f>
        <v>Vacía</v>
      </c>
      <c r="S253" s="116" t="e">
        <f>AVERAGE(R253:R255)</f>
        <v>#DIV/0!</v>
      </c>
      <c r="T253" s="114" t="e">
        <f>IF(S253&gt;=100,"Fuerte",IF(OR(S253=99,S253&gt;=50),"Moderado","Débil"))</f>
        <v>#DIV/0!</v>
      </c>
      <c r="U253" s="116"/>
      <c r="V253" s="116"/>
      <c r="W253" s="116" t="e">
        <f>_xlfn.IFS(AND(T253=DATOS!$S$5,U253=DATOS!$X$2),2,AND(T253=DATOS!$S$5,U253=DATOS!$U$4),0,AND(T253=DATOS!$S$5,U253=DATOS!$U$3),0,AND(T253=DATOS!$S$4,U253=DATOS!$U$2,1),1,AND(T253=DATOS!$S$4,U253=DATOS!$U$4),0,AND(T253=DATOS!$S$4,U253=DATOS!$U$3),0,AND(T253=DATOS!$S$2,U253=DATOS!$U$4),0)</f>
        <v>#DIV/0!</v>
      </c>
      <c r="X253" s="116" t="e">
        <f>_xlfn.IFS(AND(T253=DATOS!$S$5,V253=DATOS!$U$2),2,AND(T253=DATOS!$S$5,V253=DATOS!$U$4),0,AND(T253=DATOS!$S$5,V253=DATOS!$U$3),1,AND(T253=DATOS!$S$4,V253=DATOS!$U$2,1),1,AND(T253=DATOS!$S$4,V253=DATOS!$U$4),0,AND(T253=DATOS!$S$4,V253=DATOS!$U$3),0,AND(T253=DATOS!$S$2,V253=DATOS!$U$4),0)</f>
        <v>#DIV/0!</v>
      </c>
      <c r="Y253" s="116" t="e">
        <f>L253-W253</f>
        <v>#DIV/0!</v>
      </c>
      <c r="Z253" s="116" t="e">
        <f>M253-X253</f>
        <v>#DIV/0!</v>
      </c>
      <c r="AA253" s="116" t="e">
        <f>_xlfn.IFS(AND(Y253=0),1,AND(Y253=1),1,AND(Y253=2),2,AND(Y253=3),3,AND(Y253=4),4,AND(Y253=5),5,AND(Y253=-1),1)</f>
        <v>#DIV/0!</v>
      </c>
      <c r="AB253" s="116" t="e">
        <f>_xlfn.IFS(AND(Z253=0),1,AND(Z253=1),1,AND(Z253=2),2,AND(Z253=3),3,AND(Z253=4),4,AND(Z253=5),5,AND(Z253=-1),1)</f>
        <v>#DIV/0!</v>
      </c>
      <c r="AC253" s="117" t="e">
        <f>INDEX(DATOS!$J$4:$N$8,Mapa!AA253:AA255,Mapa!AB253:AB255)</f>
        <v>#DIV/0!</v>
      </c>
      <c r="AD253" s="114" t="e">
        <f>_xlfn.IFS(AC253=DATOS!$O$2,DATOS!$P$2,AC253=DATOS!$O$3,DATOS!$P$3,AC253=DATOS!$O$4,DATOS!$P$4,AC253=DATOS!$O$5,DATOS!$P$5)</f>
        <v>#DIV/0!</v>
      </c>
      <c r="AE253" s="114"/>
      <c r="AF253" s="114"/>
      <c r="AG253" s="114"/>
      <c r="AH253" s="115"/>
      <c r="AI253" s="115"/>
      <c r="AJ253" s="114"/>
      <c r="AK253" s="114"/>
      <c r="AL253" s="114"/>
      <c r="AM253" s="114"/>
      <c r="AN253" s="114"/>
      <c r="AO253" s="114"/>
      <c r="AP253" s="114"/>
    </row>
    <row r="254" spans="3:42" ht="54.75" customHeight="1" x14ac:dyDescent="0.3">
      <c r="C254" s="118"/>
      <c r="D254" s="64"/>
      <c r="E254" s="114"/>
      <c r="F254" s="66"/>
      <c r="G254" s="66"/>
      <c r="H254" s="114"/>
      <c r="I254" s="114"/>
      <c r="J254" s="65"/>
      <c r="K254" s="114"/>
      <c r="L254" s="114"/>
      <c r="M254" s="114"/>
      <c r="N254" s="117"/>
      <c r="O254" s="66"/>
      <c r="P254" s="64"/>
      <c r="Q254" s="64" t="str">
        <f>_xlfn.IFS(P254=DATOS!$R$2,DATOS!$S$2,P254=DATOS!$R$3,DATOS!$S$3,P254=DATOS!$R$4,DATOS!$S$4,P254=DATOS!$R$5,DATOS!$S$5,P254=DATOS!$R$6,DATOS!$S$6)</f>
        <v>Vacía</v>
      </c>
      <c r="R254" s="67" t="str">
        <f>_xlfn.IFS(Q254=DATOS!$S$2,DATOS!$T$2,Q254=DATOS!$S$4,DATOS!$T$4,Q254=DATOS!$S$5,DATOS!$T$5,Q254=DATOS!$S$6,DATOS!$T$6)</f>
        <v>Vacía</v>
      </c>
      <c r="S254" s="116"/>
      <c r="T254" s="114"/>
      <c r="U254" s="116"/>
      <c r="V254" s="116"/>
      <c r="W254" s="114"/>
      <c r="X254" s="114"/>
      <c r="Y254" s="116"/>
      <c r="Z254" s="116"/>
      <c r="AA254" s="114"/>
      <c r="AB254" s="114"/>
      <c r="AC254" s="117"/>
      <c r="AD254" s="114"/>
      <c r="AE254" s="114"/>
      <c r="AF254" s="114"/>
      <c r="AG254" s="114"/>
      <c r="AH254" s="115"/>
      <c r="AI254" s="115"/>
      <c r="AJ254" s="114"/>
      <c r="AK254" s="114"/>
      <c r="AL254" s="114"/>
      <c r="AM254" s="114"/>
      <c r="AN254" s="114"/>
      <c r="AO254" s="114"/>
      <c r="AP254" s="114"/>
    </row>
    <row r="255" spans="3:42" ht="54.75" customHeight="1" x14ac:dyDescent="0.3">
      <c r="C255" s="118"/>
      <c r="D255" s="64"/>
      <c r="E255" s="114"/>
      <c r="F255" s="66"/>
      <c r="G255" s="66"/>
      <c r="H255" s="114"/>
      <c r="I255" s="114"/>
      <c r="J255" s="65"/>
      <c r="K255" s="114"/>
      <c r="L255" s="114"/>
      <c r="M255" s="114"/>
      <c r="N255" s="117"/>
      <c r="O255" s="66"/>
      <c r="P255" s="64"/>
      <c r="Q255" s="64" t="str">
        <f>_xlfn.IFS(P255=DATOS!$R$2,DATOS!$S$2,P255=DATOS!$R$3,DATOS!$S$3,P255=DATOS!$R$4,DATOS!$S$4,P255=DATOS!$R$5,DATOS!$S$5,P255=DATOS!$R$6,DATOS!$S$6)</f>
        <v>Vacía</v>
      </c>
      <c r="R255" s="67" t="str">
        <f>_xlfn.IFS(Q255=DATOS!$S$2,DATOS!$T$2,Q255=DATOS!$S$4,DATOS!$T$4,Q255=DATOS!$S$5,DATOS!$T$5,Q255=DATOS!$S$6,DATOS!$T$6)</f>
        <v>Vacía</v>
      </c>
      <c r="S255" s="114"/>
      <c r="T255" s="114"/>
      <c r="U255" s="116"/>
      <c r="V255" s="116"/>
      <c r="W255" s="114"/>
      <c r="X255" s="114"/>
      <c r="Y255" s="116"/>
      <c r="Z255" s="116"/>
      <c r="AA255" s="114"/>
      <c r="AB255" s="114"/>
      <c r="AC255" s="117"/>
      <c r="AD255" s="114"/>
      <c r="AE255" s="114"/>
      <c r="AF255" s="114"/>
      <c r="AG255" s="114"/>
      <c r="AH255" s="115"/>
      <c r="AI255" s="115"/>
      <c r="AJ255" s="114"/>
      <c r="AK255" s="114"/>
      <c r="AL255" s="114"/>
      <c r="AM255" s="114"/>
      <c r="AN255" s="114"/>
      <c r="AO255" s="114"/>
      <c r="AP255" s="114"/>
    </row>
    <row r="256" spans="3:42" ht="54.75" customHeight="1" x14ac:dyDescent="0.3">
      <c r="C256" s="118"/>
      <c r="D256" s="64"/>
      <c r="E256" s="114"/>
      <c r="F256" s="66"/>
      <c r="G256" s="66"/>
      <c r="H256" s="114"/>
      <c r="I256" s="114"/>
      <c r="J256" s="65"/>
      <c r="K256" s="114"/>
      <c r="L256" s="114"/>
      <c r="M256" s="114"/>
      <c r="N256" s="117" t="e">
        <f>INDEX(DATOS!$J$4:$N$8,Mapa!L256:L258,Mapa!M256:M258)</f>
        <v>#VALUE!</v>
      </c>
      <c r="O256" s="66"/>
      <c r="P256" s="64"/>
      <c r="Q256" s="64" t="str">
        <f>_xlfn.IFS(P256=DATOS!$R$2,DATOS!$S$2,P256=DATOS!$R$3,DATOS!$S$3,P256=DATOS!$R$4,DATOS!$S$4,P256=DATOS!$R$5,DATOS!$S$5,P256=DATOS!$R$6,DATOS!$S$6)</f>
        <v>Vacía</v>
      </c>
      <c r="R256" s="67" t="str">
        <f>_xlfn.IFS(Q256=DATOS!$S$2,DATOS!$T$2,Q256=DATOS!$S$4,DATOS!$T$4,Q256=DATOS!$S$5,DATOS!$T$5,Q256=DATOS!$S$6,DATOS!$T$6)</f>
        <v>Vacía</v>
      </c>
      <c r="S256" s="116" t="e">
        <f>AVERAGE(R256:R258)</f>
        <v>#DIV/0!</v>
      </c>
      <c r="T256" s="114" t="e">
        <f>IF(S256&gt;=100,"Fuerte",IF(OR(S256=99,S256&gt;=50),"Moderado","Débil"))</f>
        <v>#DIV/0!</v>
      </c>
      <c r="U256" s="116"/>
      <c r="V256" s="116"/>
      <c r="W256" s="116" t="e">
        <f>_xlfn.IFS(AND(T256=DATOS!$S$5,U256=DATOS!$X$2),2,AND(T256=DATOS!$S$5,U256=DATOS!$U$4),0,AND(T256=DATOS!$S$5,U256=DATOS!$U$3),0,AND(T256=DATOS!$S$4,U256=DATOS!$U$2,1),1,AND(T256=DATOS!$S$4,U256=DATOS!$U$4),0,AND(T256=DATOS!$S$4,U256=DATOS!$U$3),0,AND(T256=DATOS!$S$2,U256=DATOS!$U$4),0)</f>
        <v>#DIV/0!</v>
      </c>
      <c r="X256" s="116" t="e">
        <f>_xlfn.IFS(AND(T256=DATOS!$S$5,V256=DATOS!$U$2),2,AND(T256=DATOS!$S$5,V256=DATOS!$U$4),0,AND(T256=DATOS!$S$5,V256=DATOS!$U$3),1,AND(T256=DATOS!$S$4,V256=DATOS!$U$2,1),1,AND(T256=DATOS!$S$4,V256=DATOS!$U$4),0,AND(T256=DATOS!$S$4,V256=DATOS!$U$3),0,AND(T256=DATOS!$S$2,V256=DATOS!$U$4),0)</f>
        <v>#DIV/0!</v>
      </c>
      <c r="Y256" s="116" t="e">
        <f>L256-W256</f>
        <v>#DIV/0!</v>
      </c>
      <c r="Z256" s="116" t="e">
        <f>M256-X256</f>
        <v>#DIV/0!</v>
      </c>
      <c r="AA256" s="116" t="e">
        <f>_xlfn.IFS(AND(Y256=0),1,AND(Y256=1),1,AND(Y256=2),2,AND(Y256=3),3,AND(Y256=4),4,AND(Y256=5),5,AND(Y256=-1),1)</f>
        <v>#DIV/0!</v>
      </c>
      <c r="AB256" s="116" t="e">
        <f>_xlfn.IFS(AND(Z256=0),1,AND(Z256=1),1,AND(Z256=2),2,AND(Z256=3),3,AND(Z256=4),4,AND(Z256=5),5,AND(Z256=-1),1)</f>
        <v>#DIV/0!</v>
      </c>
      <c r="AC256" s="117" t="e">
        <f>INDEX(DATOS!$J$4:$N$8,Mapa!AA256:AA258,Mapa!AB256:AB258)</f>
        <v>#DIV/0!</v>
      </c>
      <c r="AD256" s="114" t="e">
        <f>_xlfn.IFS(AC256=DATOS!$O$2,DATOS!$P$2,AC256=DATOS!$O$3,DATOS!$P$3,AC256=DATOS!$O$4,DATOS!$P$4,AC256=DATOS!$O$5,DATOS!$P$5)</f>
        <v>#DIV/0!</v>
      </c>
      <c r="AE256" s="114"/>
      <c r="AF256" s="114"/>
      <c r="AG256" s="114"/>
      <c r="AH256" s="115"/>
      <c r="AI256" s="115"/>
      <c r="AJ256" s="114"/>
      <c r="AK256" s="114"/>
      <c r="AL256" s="114"/>
      <c r="AM256" s="114"/>
      <c r="AN256" s="114"/>
      <c r="AO256" s="114"/>
      <c r="AP256" s="114"/>
    </row>
    <row r="257" spans="3:42" ht="54.75" customHeight="1" x14ac:dyDescent="0.3">
      <c r="C257" s="118"/>
      <c r="D257" s="64"/>
      <c r="E257" s="114"/>
      <c r="F257" s="66"/>
      <c r="G257" s="66"/>
      <c r="H257" s="114"/>
      <c r="I257" s="114"/>
      <c r="J257" s="65"/>
      <c r="K257" s="114"/>
      <c r="L257" s="114"/>
      <c r="M257" s="114"/>
      <c r="N257" s="117"/>
      <c r="O257" s="66"/>
      <c r="P257" s="64"/>
      <c r="Q257" s="64" t="str">
        <f>_xlfn.IFS(P257=DATOS!$R$2,DATOS!$S$2,P257=DATOS!$R$3,DATOS!$S$3,P257=DATOS!$R$4,DATOS!$S$4,P257=DATOS!$R$5,DATOS!$S$5,P257=DATOS!$R$6,DATOS!$S$6)</f>
        <v>Vacía</v>
      </c>
      <c r="R257" s="67" t="str">
        <f>_xlfn.IFS(Q257=DATOS!$S$2,DATOS!$T$2,Q257=DATOS!$S$4,DATOS!$T$4,Q257=DATOS!$S$5,DATOS!$T$5,Q257=DATOS!$S$6,DATOS!$T$6)</f>
        <v>Vacía</v>
      </c>
      <c r="S257" s="116"/>
      <c r="T257" s="114"/>
      <c r="U257" s="116"/>
      <c r="V257" s="116"/>
      <c r="W257" s="114"/>
      <c r="X257" s="114"/>
      <c r="Y257" s="116"/>
      <c r="Z257" s="116"/>
      <c r="AA257" s="114"/>
      <c r="AB257" s="114"/>
      <c r="AC257" s="117"/>
      <c r="AD257" s="114"/>
      <c r="AE257" s="114"/>
      <c r="AF257" s="114"/>
      <c r="AG257" s="114"/>
      <c r="AH257" s="115"/>
      <c r="AI257" s="115"/>
      <c r="AJ257" s="114"/>
      <c r="AK257" s="114"/>
      <c r="AL257" s="114"/>
      <c r="AM257" s="114"/>
      <c r="AN257" s="114"/>
      <c r="AO257" s="114"/>
      <c r="AP257" s="114"/>
    </row>
    <row r="258" spans="3:42" ht="54.75" customHeight="1" x14ac:dyDescent="0.3">
      <c r="C258" s="118"/>
      <c r="D258" s="64"/>
      <c r="E258" s="114"/>
      <c r="F258" s="66"/>
      <c r="G258" s="66"/>
      <c r="H258" s="114"/>
      <c r="I258" s="114"/>
      <c r="J258" s="65"/>
      <c r="K258" s="114"/>
      <c r="L258" s="114"/>
      <c r="M258" s="114"/>
      <c r="N258" s="117"/>
      <c r="O258" s="66"/>
      <c r="P258" s="64"/>
      <c r="Q258" s="64" t="str">
        <f>_xlfn.IFS(P258=DATOS!$R$2,DATOS!$S$2,P258=DATOS!$R$3,DATOS!$S$3,P258=DATOS!$R$4,DATOS!$S$4,P258=DATOS!$R$5,DATOS!$S$5,P258=DATOS!$R$6,DATOS!$S$6)</f>
        <v>Vacía</v>
      </c>
      <c r="R258" s="67" t="str">
        <f>_xlfn.IFS(Q258=DATOS!$S$2,DATOS!$T$2,Q258=DATOS!$S$4,DATOS!$T$4,Q258=DATOS!$S$5,DATOS!$T$5,Q258=DATOS!$S$6,DATOS!$T$6)</f>
        <v>Vacía</v>
      </c>
      <c r="S258" s="114"/>
      <c r="T258" s="114"/>
      <c r="U258" s="116"/>
      <c r="V258" s="116"/>
      <c r="W258" s="114"/>
      <c r="X258" s="114"/>
      <c r="Y258" s="116"/>
      <c r="Z258" s="116"/>
      <c r="AA258" s="114"/>
      <c r="AB258" s="114"/>
      <c r="AC258" s="117"/>
      <c r="AD258" s="114"/>
      <c r="AE258" s="114"/>
      <c r="AF258" s="114"/>
      <c r="AG258" s="114"/>
      <c r="AH258" s="115"/>
      <c r="AI258" s="115"/>
      <c r="AJ258" s="114"/>
      <c r="AK258" s="114"/>
      <c r="AL258" s="114"/>
      <c r="AM258" s="114"/>
      <c r="AN258" s="114"/>
      <c r="AO258" s="114"/>
      <c r="AP258" s="114"/>
    </row>
    <row r="259" spans="3:42" ht="54.75" customHeight="1" x14ac:dyDescent="0.3">
      <c r="C259" s="118"/>
      <c r="D259" s="64"/>
      <c r="E259" s="114"/>
      <c r="F259" s="66"/>
      <c r="G259" s="66"/>
      <c r="H259" s="114"/>
      <c r="I259" s="114"/>
      <c r="J259" s="65"/>
      <c r="K259" s="114"/>
      <c r="L259" s="114"/>
      <c r="M259" s="114"/>
      <c r="N259" s="117" t="e">
        <f>INDEX(DATOS!$J$4:$N$8,Mapa!L259:L261,Mapa!M259:M261)</f>
        <v>#VALUE!</v>
      </c>
      <c r="O259" s="66"/>
      <c r="P259" s="64"/>
      <c r="Q259" s="64" t="str">
        <f>_xlfn.IFS(P259=DATOS!$R$2,DATOS!$S$2,P259=DATOS!$R$3,DATOS!$S$3,P259=DATOS!$R$4,DATOS!$S$4,P259=DATOS!$R$5,DATOS!$S$5,P259=DATOS!$R$6,DATOS!$S$6)</f>
        <v>Vacía</v>
      </c>
      <c r="R259" s="67" t="str">
        <f>_xlfn.IFS(Q259=DATOS!$S$2,DATOS!$T$2,Q259=DATOS!$S$4,DATOS!$T$4,Q259=DATOS!$S$5,DATOS!$T$5,Q259=DATOS!$S$6,DATOS!$T$6)</f>
        <v>Vacía</v>
      </c>
      <c r="S259" s="116" t="e">
        <f>AVERAGE(R259:R261)</f>
        <v>#DIV/0!</v>
      </c>
      <c r="T259" s="114" t="e">
        <f>IF(S259&gt;=100,"Fuerte",IF(OR(S259=99,S259&gt;=50),"Moderado","Débil"))</f>
        <v>#DIV/0!</v>
      </c>
      <c r="U259" s="116"/>
      <c r="V259" s="116"/>
      <c r="W259" s="116" t="e">
        <f>_xlfn.IFS(AND(T259=DATOS!$S$5,U259=DATOS!$X$2),2,AND(T259=DATOS!$S$5,U259=DATOS!$U$4),0,AND(T259=DATOS!$S$5,U259=DATOS!$U$3),0,AND(T259=DATOS!$S$4,U259=DATOS!$U$2,1),1,AND(T259=DATOS!$S$4,U259=DATOS!$U$4),0,AND(T259=DATOS!$S$4,U259=DATOS!$U$3),0,AND(T259=DATOS!$S$2,U259=DATOS!$U$4),0)</f>
        <v>#DIV/0!</v>
      </c>
      <c r="X259" s="116" t="e">
        <f>_xlfn.IFS(AND(T259=DATOS!$S$5,V259=DATOS!$U$2),2,AND(T259=DATOS!$S$5,V259=DATOS!$U$4),0,AND(T259=DATOS!$S$5,V259=DATOS!$U$3),1,AND(T259=DATOS!$S$4,V259=DATOS!$U$2,1),1,AND(T259=DATOS!$S$4,V259=DATOS!$U$4),0,AND(T259=DATOS!$S$4,V259=DATOS!$U$3),0,AND(T259=DATOS!$S$2,V259=DATOS!$U$4),0)</f>
        <v>#DIV/0!</v>
      </c>
      <c r="Y259" s="116" t="e">
        <f>L259-W259</f>
        <v>#DIV/0!</v>
      </c>
      <c r="Z259" s="116" t="e">
        <f>M259-X259</f>
        <v>#DIV/0!</v>
      </c>
      <c r="AA259" s="116" t="e">
        <f>_xlfn.IFS(AND(Y259=0),1,AND(Y259=1),1,AND(Y259=2),2,AND(Y259=3),3,AND(Y259=4),4,AND(Y259=5),5,AND(Y259=-1),1)</f>
        <v>#DIV/0!</v>
      </c>
      <c r="AB259" s="116" t="e">
        <f>_xlfn.IFS(AND(Z259=0),1,AND(Z259=1),1,AND(Z259=2),2,AND(Z259=3),3,AND(Z259=4),4,AND(Z259=5),5,AND(Z259=-1),1)</f>
        <v>#DIV/0!</v>
      </c>
      <c r="AC259" s="117" t="e">
        <f>INDEX(DATOS!$J$4:$N$8,Mapa!AA259:AA261,Mapa!AB259:AB261)</f>
        <v>#DIV/0!</v>
      </c>
      <c r="AD259" s="114" t="e">
        <f>_xlfn.IFS(AC259=DATOS!$O$2,DATOS!$P$2,AC259=DATOS!$O$3,DATOS!$P$3,AC259=DATOS!$O$4,DATOS!$P$4,AC259=DATOS!$O$5,DATOS!$P$5)</f>
        <v>#DIV/0!</v>
      </c>
      <c r="AE259" s="114"/>
      <c r="AF259" s="114"/>
      <c r="AG259" s="114"/>
      <c r="AH259" s="115"/>
      <c r="AI259" s="115"/>
      <c r="AJ259" s="114"/>
      <c r="AK259" s="114"/>
      <c r="AL259" s="114"/>
      <c r="AM259" s="114"/>
      <c r="AN259" s="114"/>
      <c r="AO259" s="114"/>
      <c r="AP259" s="114"/>
    </row>
    <row r="260" spans="3:42" ht="54.75" customHeight="1" x14ac:dyDescent="0.3">
      <c r="C260" s="118"/>
      <c r="D260" s="64"/>
      <c r="E260" s="114"/>
      <c r="F260" s="66"/>
      <c r="G260" s="66"/>
      <c r="H260" s="114"/>
      <c r="I260" s="114"/>
      <c r="J260" s="65"/>
      <c r="K260" s="114"/>
      <c r="L260" s="114"/>
      <c r="M260" s="114"/>
      <c r="N260" s="117"/>
      <c r="O260" s="66"/>
      <c r="P260" s="64"/>
      <c r="Q260" s="64" t="str">
        <f>_xlfn.IFS(P260=DATOS!$R$2,DATOS!$S$2,P260=DATOS!$R$3,DATOS!$S$3,P260=DATOS!$R$4,DATOS!$S$4,P260=DATOS!$R$5,DATOS!$S$5,P260=DATOS!$R$6,DATOS!$S$6)</f>
        <v>Vacía</v>
      </c>
      <c r="R260" s="67" t="str">
        <f>_xlfn.IFS(Q260=DATOS!$S$2,DATOS!$T$2,Q260=DATOS!$S$4,DATOS!$T$4,Q260=DATOS!$S$5,DATOS!$T$5,Q260=DATOS!$S$6,DATOS!$T$6)</f>
        <v>Vacía</v>
      </c>
      <c r="S260" s="116"/>
      <c r="T260" s="114"/>
      <c r="U260" s="116"/>
      <c r="V260" s="116"/>
      <c r="W260" s="114"/>
      <c r="X260" s="114"/>
      <c r="Y260" s="116"/>
      <c r="Z260" s="116"/>
      <c r="AA260" s="114"/>
      <c r="AB260" s="114"/>
      <c r="AC260" s="117"/>
      <c r="AD260" s="114"/>
      <c r="AE260" s="114"/>
      <c r="AF260" s="114"/>
      <c r="AG260" s="114"/>
      <c r="AH260" s="115"/>
      <c r="AI260" s="115"/>
      <c r="AJ260" s="114"/>
      <c r="AK260" s="114"/>
      <c r="AL260" s="114"/>
      <c r="AM260" s="114"/>
      <c r="AN260" s="114"/>
      <c r="AO260" s="114"/>
      <c r="AP260" s="114"/>
    </row>
    <row r="261" spans="3:42" ht="54.75" customHeight="1" x14ac:dyDescent="0.3">
      <c r="C261" s="118"/>
      <c r="D261" s="64"/>
      <c r="E261" s="114"/>
      <c r="F261" s="66"/>
      <c r="G261" s="66"/>
      <c r="H261" s="114"/>
      <c r="I261" s="114"/>
      <c r="J261" s="65"/>
      <c r="K261" s="114"/>
      <c r="L261" s="114"/>
      <c r="M261" s="114"/>
      <c r="N261" s="117"/>
      <c r="O261" s="66"/>
      <c r="P261" s="64"/>
      <c r="Q261" s="64" t="str">
        <f>_xlfn.IFS(P261=DATOS!$R$2,DATOS!$S$2,P261=DATOS!$R$3,DATOS!$S$3,P261=DATOS!$R$4,DATOS!$S$4,P261=DATOS!$R$5,DATOS!$S$5,P261=DATOS!$R$6,DATOS!$S$6)</f>
        <v>Vacía</v>
      </c>
      <c r="R261" s="67" t="str">
        <f>_xlfn.IFS(Q261=DATOS!$S$2,DATOS!$T$2,Q261=DATOS!$S$4,DATOS!$T$4,Q261=DATOS!$S$5,DATOS!$T$5,Q261=DATOS!$S$6,DATOS!$T$6)</f>
        <v>Vacía</v>
      </c>
      <c r="S261" s="114"/>
      <c r="T261" s="114"/>
      <c r="U261" s="116"/>
      <c r="V261" s="116"/>
      <c r="W261" s="114"/>
      <c r="X261" s="114"/>
      <c r="Y261" s="116"/>
      <c r="Z261" s="116"/>
      <c r="AA261" s="114"/>
      <c r="AB261" s="114"/>
      <c r="AC261" s="117"/>
      <c r="AD261" s="114"/>
      <c r="AE261" s="114"/>
      <c r="AF261" s="114"/>
      <c r="AG261" s="114"/>
      <c r="AH261" s="115"/>
      <c r="AI261" s="115"/>
      <c r="AJ261" s="114"/>
      <c r="AK261" s="114"/>
      <c r="AL261" s="114"/>
      <c r="AM261" s="114"/>
      <c r="AN261" s="114"/>
      <c r="AO261" s="114"/>
      <c r="AP261" s="114"/>
    </row>
    <row r="262" spans="3:42" ht="54.75" customHeight="1" x14ac:dyDescent="0.3">
      <c r="C262" s="118"/>
      <c r="D262" s="64"/>
      <c r="E262" s="114"/>
      <c r="F262" s="66"/>
      <c r="G262" s="66"/>
      <c r="H262" s="114"/>
      <c r="I262" s="114"/>
      <c r="J262" s="65"/>
      <c r="K262" s="114"/>
      <c r="L262" s="114"/>
      <c r="M262" s="114"/>
      <c r="N262" s="117" t="e">
        <f>INDEX(DATOS!$J$4:$N$8,Mapa!L262:L264,Mapa!M262:M264)</f>
        <v>#VALUE!</v>
      </c>
      <c r="O262" s="66"/>
      <c r="P262" s="64"/>
      <c r="Q262" s="64" t="str">
        <f>_xlfn.IFS(P262=DATOS!$R$2,DATOS!$S$2,P262=DATOS!$R$3,DATOS!$S$3,P262=DATOS!$R$4,DATOS!$S$4,P262=DATOS!$R$5,DATOS!$S$5,P262=DATOS!$R$6,DATOS!$S$6)</f>
        <v>Vacía</v>
      </c>
      <c r="R262" s="67" t="str">
        <f>_xlfn.IFS(Q262=DATOS!$S$2,DATOS!$T$2,Q262=DATOS!$S$4,DATOS!$T$4,Q262=DATOS!$S$5,DATOS!$T$5,Q262=DATOS!$S$6,DATOS!$T$6)</f>
        <v>Vacía</v>
      </c>
      <c r="S262" s="116" t="e">
        <f>AVERAGE(R262:R264)</f>
        <v>#DIV/0!</v>
      </c>
      <c r="T262" s="114" t="e">
        <f>IF(S262&gt;=100,"Fuerte",IF(OR(S262=99,S262&gt;=50),"Moderado","Débil"))</f>
        <v>#DIV/0!</v>
      </c>
      <c r="U262" s="116"/>
      <c r="V262" s="116"/>
      <c r="W262" s="116" t="e">
        <f>_xlfn.IFS(AND(T262=DATOS!$S$5,U262=DATOS!$X$2),2,AND(T262=DATOS!$S$5,U262=DATOS!$U$4),0,AND(T262=DATOS!$S$5,U262=DATOS!$U$3),0,AND(T262=DATOS!$S$4,U262=DATOS!$U$2,1),1,AND(T262=DATOS!$S$4,U262=DATOS!$U$4),0,AND(T262=DATOS!$S$4,U262=DATOS!$U$3),0,AND(T262=DATOS!$S$2,U262=DATOS!$U$4),0)</f>
        <v>#DIV/0!</v>
      </c>
      <c r="X262" s="116" t="e">
        <f>_xlfn.IFS(AND(T262=DATOS!$S$5,V262=DATOS!$U$2),2,AND(T262=DATOS!$S$5,V262=DATOS!$U$4),0,AND(T262=DATOS!$S$5,V262=DATOS!$U$3),1,AND(T262=DATOS!$S$4,V262=DATOS!$U$2,1),1,AND(T262=DATOS!$S$4,V262=DATOS!$U$4),0,AND(T262=DATOS!$S$4,V262=DATOS!$U$3),0,AND(T262=DATOS!$S$2,V262=DATOS!$U$4),0)</f>
        <v>#DIV/0!</v>
      </c>
      <c r="Y262" s="116" t="e">
        <f>L262-W262</f>
        <v>#DIV/0!</v>
      </c>
      <c r="Z262" s="116" t="e">
        <f>M262-X262</f>
        <v>#DIV/0!</v>
      </c>
      <c r="AA262" s="116" t="e">
        <f>_xlfn.IFS(AND(Y262=0),1,AND(Y262=1),1,AND(Y262=2),2,AND(Y262=3),3,AND(Y262=4),4,AND(Y262=5),5,AND(Y262=-1),1)</f>
        <v>#DIV/0!</v>
      </c>
      <c r="AB262" s="116" t="e">
        <f>_xlfn.IFS(AND(Z262=0),1,AND(Z262=1),1,AND(Z262=2),2,AND(Z262=3),3,AND(Z262=4),4,AND(Z262=5),5,AND(Z262=-1),1)</f>
        <v>#DIV/0!</v>
      </c>
      <c r="AC262" s="117" t="e">
        <f>INDEX(DATOS!$J$4:$N$8,Mapa!AA262:AA264,Mapa!AB262:AB264)</f>
        <v>#DIV/0!</v>
      </c>
      <c r="AD262" s="114" t="e">
        <f>_xlfn.IFS(AC262=DATOS!$O$2,DATOS!$P$2,AC262=DATOS!$O$3,DATOS!$P$3,AC262=DATOS!$O$4,DATOS!$P$4,AC262=DATOS!$O$5,DATOS!$P$5)</f>
        <v>#DIV/0!</v>
      </c>
      <c r="AE262" s="114"/>
      <c r="AF262" s="114"/>
      <c r="AG262" s="114"/>
      <c r="AH262" s="115"/>
      <c r="AI262" s="115"/>
      <c r="AJ262" s="114"/>
      <c r="AK262" s="114"/>
      <c r="AL262" s="114"/>
      <c r="AM262" s="114"/>
      <c r="AN262" s="114"/>
      <c r="AO262" s="114"/>
      <c r="AP262" s="114"/>
    </row>
    <row r="263" spans="3:42" ht="54.75" customHeight="1" x14ac:dyDescent="0.3">
      <c r="C263" s="118"/>
      <c r="D263" s="64"/>
      <c r="E263" s="114"/>
      <c r="F263" s="66"/>
      <c r="G263" s="66"/>
      <c r="H263" s="114"/>
      <c r="I263" s="114"/>
      <c r="J263" s="65"/>
      <c r="K263" s="114"/>
      <c r="L263" s="114"/>
      <c r="M263" s="114"/>
      <c r="N263" s="117"/>
      <c r="O263" s="66"/>
      <c r="P263" s="64"/>
      <c r="Q263" s="64" t="str">
        <f>_xlfn.IFS(P263=DATOS!$R$2,DATOS!$S$2,P263=DATOS!$R$3,DATOS!$S$3,P263=DATOS!$R$4,DATOS!$S$4,P263=DATOS!$R$5,DATOS!$S$5,P263=DATOS!$R$6,DATOS!$S$6)</f>
        <v>Vacía</v>
      </c>
      <c r="R263" s="67" t="str">
        <f>_xlfn.IFS(Q263=DATOS!$S$2,DATOS!$T$2,Q263=DATOS!$S$4,DATOS!$T$4,Q263=DATOS!$S$5,DATOS!$T$5,Q263=DATOS!$S$6,DATOS!$T$6)</f>
        <v>Vacía</v>
      </c>
      <c r="S263" s="116"/>
      <c r="T263" s="114"/>
      <c r="U263" s="116"/>
      <c r="V263" s="116"/>
      <c r="W263" s="114"/>
      <c r="X263" s="114"/>
      <c r="Y263" s="116"/>
      <c r="Z263" s="116"/>
      <c r="AA263" s="114"/>
      <c r="AB263" s="114"/>
      <c r="AC263" s="117"/>
      <c r="AD263" s="114"/>
      <c r="AE263" s="114"/>
      <c r="AF263" s="114"/>
      <c r="AG263" s="114"/>
      <c r="AH263" s="115"/>
      <c r="AI263" s="115"/>
      <c r="AJ263" s="114"/>
      <c r="AK263" s="114"/>
      <c r="AL263" s="114"/>
      <c r="AM263" s="114"/>
      <c r="AN263" s="114"/>
      <c r="AO263" s="114"/>
      <c r="AP263" s="114"/>
    </row>
    <row r="264" spans="3:42" ht="54.75" customHeight="1" x14ac:dyDescent="0.3">
      <c r="C264" s="118"/>
      <c r="D264" s="64"/>
      <c r="E264" s="114"/>
      <c r="F264" s="66"/>
      <c r="G264" s="66"/>
      <c r="H264" s="114"/>
      <c r="I264" s="114"/>
      <c r="J264" s="65"/>
      <c r="K264" s="114"/>
      <c r="L264" s="114"/>
      <c r="M264" s="114"/>
      <c r="N264" s="117"/>
      <c r="O264" s="66"/>
      <c r="P264" s="64"/>
      <c r="Q264" s="64" t="str">
        <f>_xlfn.IFS(P264=DATOS!$R$2,DATOS!$S$2,P264=DATOS!$R$3,DATOS!$S$3,P264=DATOS!$R$4,DATOS!$S$4,P264=DATOS!$R$5,DATOS!$S$5,P264=DATOS!$R$6,DATOS!$S$6)</f>
        <v>Vacía</v>
      </c>
      <c r="R264" s="67" t="str">
        <f>_xlfn.IFS(Q264=DATOS!$S$2,DATOS!$T$2,Q264=DATOS!$S$4,DATOS!$T$4,Q264=DATOS!$S$5,DATOS!$T$5,Q264=DATOS!$S$6,DATOS!$T$6)</f>
        <v>Vacía</v>
      </c>
      <c r="S264" s="114"/>
      <c r="T264" s="114"/>
      <c r="U264" s="116"/>
      <c r="V264" s="116"/>
      <c r="W264" s="114"/>
      <c r="X264" s="114"/>
      <c r="Y264" s="116"/>
      <c r="Z264" s="116"/>
      <c r="AA264" s="114"/>
      <c r="AB264" s="114"/>
      <c r="AC264" s="117"/>
      <c r="AD264" s="114"/>
      <c r="AE264" s="114"/>
      <c r="AF264" s="114"/>
      <c r="AG264" s="114"/>
      <c r="AH264" s="115"/>
      <c r="AI264" s="115"/>
      <c r="AJ264" s="114"/>
      <c r="AK264" s="114"/>
      <c r="AL264" s="114"/>
      <c r="AM264" s="114"/>
      <c r="AN264" s="114"/>
      <c r="AO264" s="114"/>
      <c r="AP264" s="114"/>
    </row>
    <row r="265" spans="3:42" ht="54.75" customHeight="1" x14ac:dyDescent="0.3">
      <c r="C265" s="118"/>
      <c r="D265" s="64"/>
      <c r="E265" s="114"/>
      <c r="F265" s="66"/>
      <c r="G265" s="66"/>
      <c r="H265" s="114"/>
      <c r="I265" s="114"/>
      <c r="J265" s="65"/>
      <c r="K265" s="114"/>
      <c r="L265" s="114"/>
      <c r="M265" s="114"/>
      <c r="N265" s="117" t="e">
        <f>INDEX(DATOS!$J$4:$N$8,Mapa!L265:L267,Mapa!M265:M267)</f>
        <v>#VALUE!</v>
      </c>
      <c r="O265" s="66"/>
      <c r="P265" s="64"/>
      <c r="Q265" s="64" t="str">
        <f>_xlfn.IFS(P265=DATOS!$R$2,DATOS!$S$2,P265=DATOS!$R$3,DATOS!$S$3,P265=DATOS!$R$4,DATOS!$S$4,P265=DATOS!$R$5,DATOS!$S$5,P265=DATOS!$R$6,DATOS!$S$6)</f>
        <v>Vacía</v>
      </c>
      <c r="R265" s="67" t="str">
        <f>_xlfn.IFS(Q265=DATOS!$S$2,DATOS!$T$2,Q265=DATOS!$S$4,DATOS!$T$4,Q265=DATOS!$S$5,DATOS!$T$5,Q265=DATOS!$S$6,DATOS!$T$6)</f>
        <v>Vacía</v>
      </c>
      <c r="S265" s="116" t="e">
        <f>AVERAGE(R265:R267)</f>
        <v>#DIV/0!</v>
      </c>
      <c r="T265" s="114" t="e">
        <f>IF(S265&gt;=100,"Fuerte",IF(OR(S265=99,S265&gt;=50),"Moderado","Débil"))</f>
        <v>#DIV/0!</v>
      </c>
      <c r="U265" s="116"/>
      <c r="V265" s="116"/>
      <c r="W265" s="116" t="e">
        <f>_xlfn.IFS(AND(T265=DATOS!$S$5,U265=DATOS!$X$2),2,AND(T265=DATOS!$S$5,U265=DATOS!$U$4),0,AND(T265=DATOS!$S$5,U265=DATOS!$U$3),0,AND(T265=DATOS!$S$4,U265=DATOS!$U$2,1),1,AND(T265=DATOS!$S$4,U265=DATOS!$U$4),0,AND(T265=DATOS!$S$4,U265=DATOS!$U$3),0,AND(T265=DATOS!$S$2,U265=DATOS!$U$4),0)</f>
        <v>#DIV/0!</v>
      </c>
      <c r="X265" s="116" t="e">
        <f>_xlfn.IFS(AND(T265=DATOS!$S$5,V265=DATOS!$U$2),2,AND(T265=DATOS!$S$5,V265=DATOS!$U$4),0,AND(T265=DATOS!$S$5,V265=DATOS!$U$3),1,AND(T265=DATOS!$S$4,V265=DATOS!$U$2,1),1,AND(T265=DATOS!$S$4,V265=DATOS!$U$4),0,AND(T265=DATOS!$S$4,V265=DATOS!$U$3),0,AND(T265=DATOS!$S$2,V265=DATOS!$U$4),0)</f>
        <v>#DIV/0!</v>
      </c>
      <c r="Y265" s="116" t="e">
        <f>L265-W265</f>
        <v>#DIV/0!</v>
      </c>
      <c r="Z265" s="116" t="e">
        <f>M265-X265</f>
        <v>#DIV/0!</v>
      </c>
      <c r="AA265" s="116" t="e">
        <f>_xlfn.IFS(AND(Y265=0),1,AND(Y265=1),1,AND(Y265=2),2,AND(Y265=3),3,AND(Y265=4),4,AND(Y265=5),5,AND(Y265=-1),1)</f>
        <v>#DIV/0!</v>
      </c>
      <c r="AB265" s="116" t="e">
        <f>_xlfn.IFS(AND(Z265=0),1,AND(Z265=1),1,AND(Z265=2),2,AND(Z265=3),3,AND(Z265=4),4,AND(Z265=5),5,AND(Z265=-1),1)</f>
        <v>#DIV/0!</v>
      </c>
      <c r="AC265" s="117" t="e">
        <f>INDEX(DATOS!$J$4:$N$8,Mapa!AA265:AA267,Mapa!AB265:AB267)</f>
        <v>#DIV/0!</v>
      </c>
      <c r="AD265" s="114" t="e">
        <f>_xlfn.IFS(AC265=DATOS!$O$2,DATOS!$P$2,AC265=DATOS!$O$3,DATOS!$P$3,AC265=DATOS!$O$4,DATOS!$P$4,AC265=DATOS!$O$5,DATOS!$P$5)</f>
        <v>#DIV/0!</v>
      </c>
      <c r="AE265" s="114"/>
      <c r="AF265" s="114"/>
      <c r="AG265" s="114"/>
      <c r="AH265" s="115"/>
      <c r="AI265" s="115"/>
      <c r="AJ265" s="114"/>
      <c r="AK265" s="114"/>
      <c r="AL265" s="114"/>
      <c r="AM265" s="114"/>
      <c r="AN265" s="114"/>
      <c r="AO265" s="114"/>
      <c r="AP265" s="114"/>
    </row>
    <row r="266" spans="3:42" ht="54.75" customHeight="1" x14ac:dyDescent="0.3">
      <c r="C266" s="118"/>
      <c r="D266" s="64"/>
      <c r="E266" s="114"/>
      <c r="F266" s="66"/>
      <c r="G266" s="66"/>
      <c r="H266" s="114"/>
      <c r="I266" s="114"/>
      <c r="J266" s="65"/>
      <c r="K266" s="114"/>
      <c r="L266" s="114"/>
      <c r="M266" s="114"/>
      <c r="N266" s="117"/>
      <c r="O266" s="66"/>
      <c r="P266" s="64"/>
      <c r="Q266" s="64" t="str">
        <f>_xlfn.IFS(P266=DATOS!$R$2,DATOS!$S$2,P266=DATOS!$R$3,DATOS!$S$3,P266=DATOS!$R$4,DATOS!$S$4,P266=DATOS!$R$5,DATOS!$S$5,P266=DATOS!$R$6,DATOS!$S$6)</f>
        <v>Vacía</v>
      </c>
      <c r="R266" s="67" t="str">
        <f>_xlfn.IFS(Q266=DATOS!$S$2,DATOS!$T$2,Q266=DATOS!$S$4,DATOS!$T$4,Q266=DATOS!$S$5,DATOS!$T$5,Q266=DATOS!$S$6,DATOS!$T$6)</f>
        <v>Vacía</v>
      </c>
      <c r="S266" s="116"/>
      <c r="T266" s="114"/>
      <c r="U266" s="116"/>
      <c r="V266" s="116"/>
      <c r="W266" s="114"/>
      <c r="X266" s="114"/>
      <c r="Y266" s="116"/>
      <c r="Z266" s="116"/>
      <c r="AA266" s="114"/>
      <c r="AB266" s="114"/>
      <c r="AC266" s="117"/>
      <c r="AD266" s="114"/>
      <c r="AE266" s="114"/>
      <c r="AF266" s="114"/>
      <c r="AG266" s="114"/>
      <c r="AH266" s="115"/>
      <c r="AI266" s="115"/>
      <c r="AJ266" s="114"/>
      <c r="AK266" s="114"/>
      <c r="AL266" s="114"/>
      <c r="AM266" s="114"/>
      <c r="AN266" s="114"/>
      <c r="AO266" s="114"/>
      <c r="AP266" s="114"/>
    </row>
    <row r="267" spans="3:42" ht="54.75" customHeight="1" x14ac:dyDescent="0.3">
      <c r="C267" s="118"/>
      <c r="D267" s="64"/>
      <c r="E267" s="114"/>
      <c r="F267" s="66"/>
      <c r="G267" s="66"/>
      <c r="H267" s="114"/>
      <c r="I267" s="114"/>
      <c r="J267" s="65"/>
      <c r="K267" s="114"/>
      <c r="L267" s="114"/>
      <c r="M267" s="114"/>
      <c r="N267" s="117"/>
      <c r="O267" s="66"/>
      <c r="P267" s="64"/>
      <c r="Q267" s="64" t="str">
        <f>_xlfn.IFS(P267=DATOS!$R$2,DATOS!$S$2,P267=DATOS!$R$3,DATOS!$S$3,P267=DATOS!$R$4,DATOS!$S$4,P267=DATOS!$R$5,DATOS!$S$5,P267=DATOS!$R$6,DATOS!$S$6)</f>
        <v>Vacía</v>
      </c>
      <c r="R267" s="67" t="str">
        <f>_xlfn.IFS(Q267=DATOS!$S$2,DATOS!$T$2,Q267=DATOS!$S$4,DATOS!$T$4,Q267=DATOS!$S$5,DATOS!$T$5,Q267=DATOS!$S$6,DATOS!$T$6)</f>
        <v>Vacía</v>
      </c>
      <c r="S267" s="114"/>
      <c r="T267" s="114"/>
      <c r="U267" s="116"/>
      <c r="V267" s="116"/>
      <c r="W267" s="114"/>
      <c r="X267" s="114"/>
      <c r="Y267" s="116"/>
      <c r="Z267" s="116"/>
      <c r="AA267" s="114"/>
      <c r="AB267" s="114"/>
      <c r="AC267" s="117"/>
      <c r="AD267" s="114"/>
      <c r="AE267" s="114"/>
      <c r="AF267" s="114"/>
      <c r="AG267" s="114"/>
      <c r="AH267" s="115"/>
      <c r="AI267" s="115"/>
      <c r="AJ267" s="114"/>
      <c r="AK267" s="114"/>
      <c r="AL267" s="114"/>
      <c r="AM267" s="114"/>
      <c r="AN267" s="114"/>
      <c r="AO267" s="114"/>
      <c r="AP267" s="114"/>
    </row>
    <row r="268" spans="3:42" ht="54.75" customHeight="1" x14ac:dyDescent="0.3">
      <c r="C268" s="118"/>
      <c r="D268" s="64"/>
      <c r="E268" s="114"/>
      <c r="F268" s="66"/>
      <c r="G268" s="66"/>
      <c r="H268" s="114"/>
      <c r="I268" s="114"/>
      <c r="J268" s="65"/>
      <c r="K268" s="114"/>
      <c r="L268" s="114"/>
      <c r="M268" s="114"/>
      <c r="N268" s="117" t="e">
        <f>INDEX(DATOS!$J$4:$N$8,Mapa!L268:L270,Mapa!M268:M270)</f>
        <v>#VALUE!</v>
      </c>
      <c r="O268" s="66"/>
      <c r="P268" s="64"/>
      <c r="Q268" s="64" t="str">
        <f>_xlfn.IFS(P268=DATOS!$R$2,DATOS!$S$2,P268=DATOS!$R$3,DATOS!$S$3,P268=DATOS!$R$4,DATOS!$S$4,P268=DATOS!$R$5,DATOS!$S$5,P268=DATOS!$R$6,DATOS!$S$6)</f>
        <v>Vacía</v>
      </c>
      <c r="R268" s="67" t="str">
        <f>_xlfn.IFS(Q268=DATOS!$S$2,DATOS!$T$2,Q268=DATOS!$S$4,DATOS!$T$4,Q268=DATOS!$S$5,DATOS!$T$5,Q268=DATOS!$S$6,DATOS!$T$6)</f>
        <v>Vacía</v>
      </c>
      <c r="S268" s="116" t="e">
        <f>AVERAGE(R268:R270)</f>
        <v>#DIV/0!</v>
      </c>
      <c r="T268" s="114" t="e">
        <f>IF(S268&gt;=100,"Fuerte",IF(OR(S268=99,S268&gt;=50),"Moderado","Débil"))</f>
        <v>#DIV/0!</v>
      </c>
      <c r="U268" s="116"/>
      <c r="V268" s="116"/>
      <c r="W268" s="116" t="e">
        <f>_xlfn.IFS(AND(T268=DATOS!$S$5,U268=DATOS!$X$2),2,AND(T268=DATOS!$S$5,U268=DATOS!$U$4),0,AND(T268=DATOS!$S$5,U268=DATOS!$U$3),0,AND(T268=DATOS!$S$4,U268=DATOS!$U$2,1),1,AND(T268=DATOS!$S$4,U268=DATOS!$U$4),0,AND(T268=DATOS!$S$4,U268=DATOS!$U$3),0,AND(T268=DATOS!$S$2,U268=DATOS!$U$4),0)</f>
        <v>#DIV/0!</v>
      </c>
      <c r="X268" s="116" t="e">
        <f>_xlfn.IFS(AND(T268=DATOS!$S$5,V268=DATOS!$U$2),2,AND(T268=DATOS!$S$5,V268=DATOS!$U$4),0,AND(T268=DATOS!$S$5,V268=DATOS!$U$3),1,AND(T268=DATOS!$S$4,V268=DATOS!$U$2,1),1,AND(T268=DATOS!$S$4,V268=DATOS!$U$4),0,AND(T268=DATOS!$S$4,V268=DATOS!$U$3),0,AND(T268=DATOS!$S$2,V268=DATOS!$U$4),0)</f>
        <v>#DIV/0!</v>
      </c>
      <c r="Y268" s="116" t="e">
        <f>L268-W268</f>
        <v>#DIV/0!</v>
      </c>
      <c r="Z268" s="116" t="e">
        <f>M268-X268</f>
        <v>#DIV/0!</v>
      </c>
      <c r="AA268" s="116" t="e">
        <f>_xlfn.IFS(AND(Y268=0),1,AND(Y268=1),1,AND(Y268=2),2,AND(Y268=3),3,AND(Y268=4),4,AND(Y268=5),5,AND(Y268=-1),1)</f>
        <v>#DIV/0!</v>
      </c>
      <c r="AB268" s="116" t="e">
        <f>_xlfn.IFS(AND(Z268=0),1,AND(Z268=1),1,AND(Z268=2),2,AND(Z268=3),3,AND(Z268=4),4,AND(Z268=5),5,AND(Z268=-1),1)</f>
        <v>#DIV/0!</v>
      </c>
      <c r="AC268" s="117" t="e">
        <f>INDEX(DATOS!$J$4:$N$8,Mapa!AA268:AA270,Mapa!AB268:AB270)</f>
        <v>#DIV/0!</v>
      </c>
      <c r="AD268" s="114" t="e">
        <f>_xlfn.IFS(AC268=DATOS!$O$2,DATOS!$P$2,AC268=DATOS!$O$3,DATOS!$P$3,AC268=DATOS!$O$4,DATOS!$P$4,AC268=DATOS!$O$5,DATOS!$P$5)</f>
        <v>#DIV/0!</v>
      </c>
      <c r="AE268" s="114"/>
      <c r="AF268" s="114"/>
      <c r="AG268" s="114"/>
      <c r="AH268" s="115"/>
      <c r="AI268" s="115"/>
      <c r="AJ268" s="114"/>
      <c r="AK268" s="114"/>
      <c r="AL268" s="114"/>
      <c r="AM268" s="114"/>
      <c r="AN268" s="114"/>
      <c r="AO268" s="114"/>
      <c r="AP268" s="114"/>
    </row>
    <row r="269" spans="3:42" ht="54.75" customHeight="1" x14ac:dyDescent="0.3">
      <c r="C269" s="118"/>
      <c r="D269" s="64"/>
      <c r="E269" s="114"/>
      <c r="F269" s="66"/>
      <c r="G269" s="66"/>
      <c r="H269" s="114"/>
      <c r="I269" s="114"/>
      <c r="J269" s="65"/>
      <c r="K269" s="114"/>
      <c r="L269" s="114"/>
      <c r="M269" s="114"/>
      <c r="N269" s="117"/>
      <c r="O269" s="66"/>
      <c r="P269" s="64"/>
      <c r="Q269" s="64" t="str">
        <f>_xlfn.IFS(P269=DATOS!$R$2,DATOS!$S$2,P269=DATOS!$R$3,DATOS!$S$3,P269=DATOS!$R$4,DATOS!$S$4,P269=DATOS!$R$5,DATOS!$S$5,P269=DATOS!$R$6,DATOS!$S$6)</f>
        <v>Vacía</v>
      </c>
      <c r="R269" s="67" t="str">
        <f>_xlfn.IFS(Q269=DATOS!$S$2,DATOS!$T$2,Q269=DATOS!$S$4,DATOS!$T$4,Q269=DATOS!$S$5,DATOS!$T$5,Q269=DATOS!$S$6,DATOS!$T$6)</f>
        <v>Vacía</v>
      </c>
      <c r="S269" s="116"/>
      <c r="T269" s="114"/>
      <c r="U269" s="116"/>
      <c r="V269" s="116"/>
      <c r="W269" s="114"/>
      <c r="X269" s="114"/>
      <c r="Y269" s="116"/>
      <c r="Z269" s="116"/>
      <c r="AA269" s="114"/>
      <c r="AB269" s="114"/>
      <c r="AC269" s="117"/>
      <c r="AD269" s="114"/>
      <c r="AE269" s="114"/>
      <c r="AF269" s="114"/>
      <c r="AG269" s="114"/>
      <c r="AH269" s="115"/>
      <c r="AI269" s="115"/>
      <c r="AJ269" s="114"/>
      <c r="AK269" s="114"/>
      <c r="AL269" s="114"/>
      <c r="AM269" s="114"/>
      <c r="AN269" s="114"/>
      <c r="AO269" s="114"/>
      <c r="AP269" s="114"/>
    </row>
    <row r="270" spans="3:42" ht="54.75" customHeight="1" x14ac:dyDescent="0.3">
      <c r="C270" s="118"/>
      <c r="D270" s="64"/>
      <c r="E270" s="114"/>
      <c r="F270" s="66"/>
      <c r="G270" s="66"/>
      <c r="H270" s="114"/>
      <c r="I270" s="114"/>
      <c r="J270" s="65"/>
      <c r="K270" s="114"/>
      <c r="L270" s="114"/>
      <c r="M270" s="114"/>
      <c r="N270" s="117"/>
      <c r="O270" s="66"/>
      <c r="P270" s="64"/>
      <c r="Q270" s="64" t="str">
        <f>_xlfn.IFS(P270=DATOS!$R$2,DATOS!$S$2,P270=DATOS!$R$3,DATOS!$S$3,P270=DATOS!$R$4,DATOS!$S$4,P270=DATOS!$R$5,DATOS!$S$5,P270=DATOS!$R$6,DATOS!$S$6)</f>
        <v>Vacía</v>
      </c>
      <c r="R270" s="67" t="str">
        <f>_xlfn.IFS(Q270=DATOS!$S$2,DATOS!$T$2,Q270=DATOS!$S$4,DATOS!$T$4,Q270=DATOS!$S$5,DATOS!$T$5,Q270=DATOS!$S$6,DATOS!$T$6)</f>
        <v>Vacía</v>
      </c>
      <c r="S270" s="114"/>
      <c r="T270" s="114"/>
      <c r="U270" s="116"/>
      <c r="V270" s="116"/>
      <c r="W270" s="114"/>
      <c r="X270" s="114"/>
      <c r="Y270" s="116"/>
      <c r="Z270" s="116"/>
      <c r="AA270" s="114"/>
      <c r="AB270" s="114"/>
      <c r="AC270" s="117"/>
      <c r="AD270" s="114"/>
      <c r="AE270" s="114"/>
      <c r="AF270" s="114"/>
      <c r="AG270" s="114"/>
      <c r="AH270" s="115"/>
      <c r="AI270" s="115"/>
      <c r="AJ270" s="114"/>
      <c r="AK270" s="114"/>
      <c r="AL270" s="114"/>
      <c r="AM270" s="114"/>
      <c r="AN270" s="114"/>
      <c r="AO270" s="114"/>
      <c r="AP270" s="114"/>
    </row>
    <row r="271" spans="3:42" ht="54.75" customHeight="1" x14ac:dyDescent="0.3">
      <c r="C271" s="118"/>
      <c r="D271" s="64"/>
      <c r="E271" s="114"/>
      <c r="F271" s="66"/>
      <c r="G271" s="66"/>
      <c r="H271" s="114"/>
      <c r="I271" s="114"/>
      <c r="J271" s="65"/>
      <c r="K271" s="114"/>
      <c r="L271" s="114"/>
      <c r="M271" s="114"/>
      <c r="N271" s="117" t="e">
        <f>INDEX(DATOS!$J$4:$N$8,Mapa!L271:L273,Mapa!M271:M273)</f>
        <v>#VALUE!</v>
      </c>
      <c r="O271" s="66"/>
      <c r="P271" s="64"/>
      <c r="Q271" s="64" t="str">
        <f>_xlfn.IFS(P271=DATOS!$R$2,DATOS!$S$2,P271=DATOS!$R$3,DATOS!$S$3,P271=DATOS!$R$4,DATOS!$S$4,P271=DATOS!$R$5,DATOS!$S$5,P271=DATOS!$R$6,DATOS!$S$6)</f>
        <v>Vacía</v>
      </c>
      <c r="R271" s="67" t="str">
        <f>_xlfn.IFS(Q271=DATOS!$S$2,DATOS!$T$2,Q271=DATOS!$S$4,DATOS!$T$4,Q271=DATOS!$S$5,DATOS!$T$5,Q271=DATOS!$S$6,DATOS!$T$6)</f>
        <v>Vacía</v>
      </c>
      <c r="S271" s="116" t="e">
        <f>AVERAGE(R271:R273)</f>
        <v>#DIV/0!</v>
      </c>
      <c r="T271" s="114" t="e">
        <f>IF(S271&gt;=100,"Fuerte",IF(OR(S271=99,S271&gt;=50),"Moderado","Débil"))</f>
        <v>#DIV/0!</v>
      </c>
      <c r="U271" s="116"/>
      <c r="V271" s="116"/>
      <c r="W271" s="116" t="e">
        <f>_xlfn.IFS(AND(T271=DATOS!$S$5,U271=DATOS!$X$2),2,AND(T271=DATOS!$S$5,U271=DATOS!$U$4),0,AND(T271=DATOS!$S$5,U271=DATOS!$U$3),0,AND(T271=DATOS!$S$4,U271=DATOS!$U$2,1),1,AND(T271=DATOS!$S$4,U271=DATOS!$U$4),0,AND(T271=DATOS!$S$4,U271=DATOS!$U$3),0,AND(T271=DATOS!$S$2,U271=DATOS!$U$4),0)</f>
        <v>#DIV/0!</v>
      </c>
      <c r="X271" s="116" t="e">
        <f>_xlfn.IFS(AND(T271=DATOS!$S$5,V271=DATOS!$U$2),2,AND(T271=DATOS!$S$5,V271=DATOS!$U$4),0,AND(T271=DATOS!$S$5,V271=DATOS!$U$3),1,AND(T271=DATOS!$S$4,V271=DATOS!$U$2,1),1,AND(T271=DATOS!$S$4,V271=DATOS!$U$4),0,AND(T271=DATOS!$S$4,V271=DATOS!$U$3),0,AND(T271=DATOS!$S$2,V271=DATOS!$U$4),0)</f>
        <v>#DIV/0!</v>
      </c>
      <c r="Y271" s="116" t="e">
        <f>L271-W271</f>
        <v>#DIV/0!</v>
      </c>
      <c r="Z271" s="116" t="e">
        <f>M271-X271</f>
        <v>#DIV/0!</v>
      </c>
      <c r="AA271" s="116" t="e">
        <f>_xlfn.IFS(AND(Y271=0),1,AND(Y271=1),1,AND(Y271=2),2,AND(Y271=3),3,AND(Y271=4),4,AND(Y271=5),5,AND(Y271=-1),1)</f>
        <v>#DIV/0!</v>
      </c>
      <c r="AB271" s="116" t="e">
        <f>_xlfn.IFS(AND(Z271=0),1,AND(Z271=1),1,AND(Z271=2),2,AND(Z271=3),3,AND(Z271=4),4,AND(Z271=5),5,AND(Z271=-1),1)</f>
        <v>#DIV/0!</v>
      </c>
      <c r="AC271" s="117" t="e">
        <f>INDEX(DATOS!$J$4:$N$8,Mapa!AA271:AA273,Mapa!AB271:AB273)</f>
        <v>#DIV/0!</v>
      </c>
      <c r="AD271" s="114" t="e">
        <f>_xlfn.IFS(AC271=DATOS!$O$2,DATOS!$P$2,AC271=DATOS!$O$3,DATOS!$P$3,AC271=DATOS!$O$4,DATOS!$P$4,AC271=DATOS!$O$5,DATOS!$P$5)</f>
        <v>#DIV/0!</v>
      </c>
      <c r="AE271" s="114"/>
      <c r="AF271" s="114"/>
      <c r="AG271" s="114"/>
      <c r="AH271" s="115"/>
      <c r="AI271" s="115"/>
      <c r="AJ271" s="114"/>
      <c r="AK271" s="114"/>
      <c r="AL271" s="114"/>
      <c r="AM271" s="114"/>
      <c r="AN271" s="114"/>
      <c r="AO271" s="114"/>
      <c r="AP271" s="114"/>
    </row>
    <row r="272" spans="3:42" ht="54.75" customHeight="1" x14ac:dyDescent="0.3">
      <c r="C272" s="118"/>
      <c r="D272" s="64"/>
      <c r="E272" s="114"/>
      <c r="F272" s="66"/>
      <c r="G272" s="66"/>
      <c r="H272" s="114"/>
      <c r="I272" s="114"/>
      <c r="J272" s="65"/>
      <c r="K272" s="114"/>
      <c r="L272" s="114"/>
      <c r="M272" s="114"/>
      <c r="N272" s="117"/>
      <c r="O272" s="66"/>
      <c r="P272" s="64"/>
      <c r="Q272" s="64" t="str">
        <f>_xlfn.IFS(P272=DATOS!$R$2,DATOS!$S$2,P272=DATOS!$R$3,DATOS!$S$3,P272=DATOS!$R$4,DATOS!$S$4,P272=DATOS!$R$5,DATOS!$S$5,P272=DATOS!$R$6,DATOS!$S$6)</f>
        <v>Vacía</v>
      </c>
      <c r="R272" s="67" t="str">
        <f>_xlfn.IFS(Q272=DATOS!$S$2,DATOS!$T$2,Q272=DATOS!$S$4,DATOS!$T$4,Q272=DATOS!$S$5,DATOS!$T$5,Q272=DATOS!$S$6,DATOS!$T$6)</f>
        <v>Vacía</v>
      </c>
      <c r="S272" s="116"/>
      <c r="T272" s="114"/>
      <c r="U272" s="116"/>
      <c r="V272" s="116"/>
      <c r="W272" s="114"/>
      <c r="X272" s="114"/>
      <c r="Y272" s="116"/>
      <c r="Z272" s="116"/>
      <c r="AA272" s="114"/>
      <c r="AB272" s="114"/>
      <c r="AC272" s="117"/>
      <c r="AD272" s="114"/>
      <c r="AE272" s="114"/>
      <c r="AF272" s="114"/>
      <c r="AG272" s="114"/>
      <c r="AH272" s="115"/>
      <c r="AI272" s="115"/>
      <c r="AJ272" s="114"/>
      <c r="AK272" s="114"/>
      <c r="AL272" s="114"/>
      <c r="AM272" s="114"/>
      <c r="AN272" s="114"/>
      <c r="AO272" s="114"/>
      <c r="AP272" s="114"/>
    </row>
    <row r="273" spans="3:42" ht="54.75" customHeight="1" x14ac:dyDescent="0.3">
      <c r="C273" s="118"/>
      <c r="D273" s="64"/>
      <c r="E273" s="114"/>
      <c r="F273" s="66"/>
      <c r="G273" s="66"/>
      <c r="H273" s="114"/>
      <c r="I273" s="114"/>
      <c r="J273" s="65"/>
      <c r="K273" s="114"/>
      <c r="L273" s="114"/>
      <c r="M273" s="114"/>
      <c r="N273" s="117"/>
      <c r="O273" s="66"/>
      <c r="P273" s="64"/>
      <c r="Q273" s="64" t="str">
        <f>_xlfn.IFS(P273=DATOS!$R$2,DATOS!$S$2,P273=DATOS!$R$3,DATOS!$S$3,P273=DATOS!$R$4,DATOS!$S$4,P273=DATOS!$R$5,DATOS!$S$5,P273=DATOS!$R$6,DATOS!$S$6)</f>
        <v>Vacía</v>
      </c>
      <c r="R273" s="67" t="str">
        <f>_xlfn.IFS(Q273=DATOS!$S$2,DATOS!$T$2,Q273=DATOS!$S$4,DATOS!$T$4,Q273=DATOS!$S$5,DATOS!$T$5,Q273=DATOS!$S$6,DATOS!$T$6)</f>
        <v>Vacía</v>
      </c>
      <c r="S273" s="114"/>
      <c r="T273" s="114"/>
      <c r="U273" s="116"/>
      <c r="V273" s="116"/>
      <c r="W273" s="114"/>
      <c r="X273" s="114"/>
      <c r="Y273" s="116"/>
      <c r="Z273" s="116"/>
      <c r="AA273" s="114"/>
      <c r="AB273" s="114"/>
      <c r="AC273" s="117"/>
      <c r="AD273" s="114"/>
      <c r="AE273" s="114"/>
      <c r="AF273" s="114"/>
      <c r="AG273" s="114"/>
      <c r="AH273" s="115"/>
      <c r="AI273" s="115"/>
      <c r="AJ273" s="114"/>
      <c r="AK273" s="114"/>
      <c r="AL273" s="114"/>
      <c r="AM273" s="114"/>
      <c r="AN273" s="114"/>
      <c r="AO273" s="114"/>
      <c r="AP273" s="114"/>
    </row>
    <row r="274" spans="3:42" ht="54.75" customHeight="1" x14ac:dyDescent="0.3">
      <c r="C274" s="118"/>
      <c r="D274" s="64"/>
      <c r="E274" s="114"/>
      <c r="F274" s="66"/>
      <c r="G274" s="66"/>
      <c r="H274" s="114"/>
      <c r="I274" s="114"/>
      <c r="J274" s="65"/>
      <c r="K274" s="114"/>
      <c r="L274" s="114"/>
      <c r="M274" s="114"/>
      <c r="N274" s="117" t="e">
        <f>INDEX(DATOS!$J$4:$N$8,Mapa!L274:L276,Mapa!M274:M276)</f>
        <v>#VALUE!</v>
      </c>
      <c r="O274" s="66"/>
      <c r="P274" s="64"/>
      <c r="Q274" s="64" t="str">
        <f>_xlfn.IFS(P274=DATOS!$R$2,DATOS!$S$2,P274=DATOS!$R$3,DATOS!$S$3,P274=DATOS!$R$4,DATOS!$S$4,P274=DATOS!$R$5,DATOS!$S$5,P274=DATOS!$R$6,DATOS!$S$6)</f>
        <v>Vacía</v>
      </c>
      <c r="R274" s="67" t="str">
        <f>_xlfn.IFS(Q274=DATOS!$S$2,DATOS!$T$2,Q274=DATOS!$S$4,DATOS!$T$4,Q274=DATOS!$S$5,DATOS!$T$5,Q274=DATOS!$S$6,DATOS!$T$6)</f>
        <v>Vacía</v>
      </c>
      <c r="S274" s="116" t="e">
        <f>AVERAGE(R274:R276)</f>
        <v>#DIV/0!</v>
      </c>
      <c r="T274" s="114" t="e">
        <f>IF(S274&gt;=100,"Fuerte",IF(OR(S274=99,S274&gt;=50),"Moderado","Débil"))</f>
        <v>#DIV/0!</v>
      </c>
      <c r="U274" s="116"/>
      <c r="V274" s="116"/>
      <c r="W274" s="116" t="e">
        <f>_xlfn.IFS(AND(T274=DATOS!$S$5,U274=DATOS!$X$2),2,AND(T274=DATOS!$S$5,U274=DATOS!$U$4),0,AND(T274=DATOS!$S$5,U274=DATOS!$U$3),0,AND(T274=DATOS!$S$4,U274=DATOS!$U$2,1),1,AND(T274=DATOS!$S$4,U274=DATOS!$U$4),0,AND(T274=DATOS!$S$4,U274=DATOS!$U$3),0,AND(T274=DATOS!$S$2,U274=DATOS!$U$4),0)</f>
        <v>#DIV/0!</v>
      </c>
      <c r="X274" s="116" t="e">
        <f>_xlfn.IFS(AND(T274=DATOS!$S$5,V274=DATOS!$U$2),2,AND(T274=DATOS!$S$5,V274=DATOS!$U$4),0,AND(T274=DATOS!$S$5,V274=DATOS!$U$3),1,AND(T274=DATOS!$S$4,V274=DATOS!$U$2,1),1,AND(T274=DATOS!$S$4,V274=DATOS!$U$4),0,AND(T274=DATOS!$S$4,V274=DATOS!$U$3),0,AND(T274=DATOS!$S$2,V274=DATOS!$U$4),0)</f>
        <v>#DIV/0!</v>
      </c>
      <c r="Y274" s="116" t="e">
        <f>L274-W274</f>
        <v>#DIV/0!</v>
      </c>
      <c r="Z274" s="116" t="e">
        <f>M274-X274</f>
        <v>#DIV/0!</v>
      </c>
      <c r="AA274" s="116" t="e">
        <f>_xlfn.IFS(AND(Y274=0),1,AND(Y274=1),1,AND(Y274=2),2,AND(Y274=3),3,AND(Y274=4),4,AND(Y274=5),5,AND(Y274=-1),1)</f>
        <v>#DIV/0!</v>
      </c>
      <c r="AB274" s="116" t="e">
        <f>_xlfn.IFS(AND(Z274=0),1,AND(Z274=1),1,AND(Z274=2),2,AND(Z274=3),3,AND(Z274=4),4,AND(Z274=5),5,AND(Z274=-1),1)</f>
        <v>#DIV/0!</v>
      </c>
      <c r="AC274" s="117" t="e">
        <f>INDEX(DATOS!$J$4:$N$8,Mapa!AA274:AA276,Mapa!AB274:AB276)</f>
        <v>#DIV/0!</v>
      </c>
      <c r="AD274" s="114" t="e">
        <f>_xlfn.IFS(AC274=DATOS!$O$2,DATOS!$P$2,AC274=DATOS!$O$3,DATOS!$P$3,AC274=DATOS!$O$4,DATOS!$P$4,AC274=DATOS!$O$5,DATOS!$P$5)</f>
        <v>#DIV/0!</v>
      </c>
      <c r="AE274" s="114"/>
      <c r="AF274" s="114"/>
      <c r="AG274" s="114"/>
      <c r="AH274" s="115"/>
      <c r="AI274" s="115"/>
      <c r="AJ274" s="114"/>
      <c r="AK274" s="114"/>
      <c r="AL274" s="114"/>
      <c r="AM274" s="114"/>
      <c r="AN274" s="114"/>
      <c r="AO274" s="114"/>
      <c r="AP274" s="114"/>
    </row>
    <row r="275" spans="3:42" ht="54.75" customHeight="1" x14ac:dyDescent="0.3">
      <c r="C275" s="118"/>
      <c r="D275" s="64"/>
      <c r="E275" s="114"/>
      <c r="F275" s="66"/>
      <c r="G275" s="66"/>
      <c r="H275" s="114"/>
      <c r="I275" s="114"/>
      <c r="J275" s="65"/>
      <c r="K275" s="114"/>
      <c r="L275" s="114"/>
      <c r="M275" s="114"/>
      <c r="N275" s="117"/>
      <c r="O275" s="66"/>
      <c r="P275" s="64"/>
      <c r="Q275" s="64" t="str">
        <f>_xlfn.IFS(P275=DATOS!$R$2,DATOS!$S$2,P275=DATOS!$R$3,DATOS!$S$3,P275=DATOS!$R$4,DATOS!$S$4,P275=DATOS!$R$5,DATOS!$S$5,P275=DATOS!$R$6,DATOS!$S$6)</f>
        <v>Vacía</v>
      </c>
      <c r="R275" s="67" t="str">
        <f>_xlfn.IFS(Q275=DATOS!$S$2,DATOS!$T$2,Q275=DATOS!$S$4,DATOS!$T$4,Q275=DATOS!$S$5,DATOS!$T$5,Q275=DATOS!$S$6,DATOS!$T$6)</f>
        <v>Vacía</v>
      </c>
      <c r="S275" s="116"/>
      <c r="T275" s="114"/>
      <c r="U275" s="116"/>
      <c r="V275" s="116"/>
      <c r="W275" s="114"/>
      <c r="X275" s="114"/>
      <c r="Y275" s="116"/>
      <c r="Z275" s="116"/>
      <c r="AA275" s="114"/>
      <c r="AB275" s="114"/>
      <c r="AC275" s="117"/>
      <c r="AD275" s="114"/>
      <c r="AE275" s="114"/>
      <c r="AF275" s="114"/>
      <c r="AG275" s="114"/>
      <c r="AH275" s="115"/>
      <c r="AI275" s="115"/>
      <c r="AJ275" s="114"/>
      <c r="AK275" s="114"/>
      <c r="AL275" s="114"/>
      <c r="AM275" s="114"/>
      <c r="AN275" s="114"/>
      <c r="AO275" s="114"/>
      <c r="AP275" s="114"/>
    </row>
    <row r="276" spans="3:42" ht="54.75" customHeight="1" x14ac:dyDescent="0.3">
      <c r="C276" s="118"/>
      <c r="D276" s="64"/>
      <c r="E276" s="114"/>
      <c r="F276" s="66"/>
      <c r="G276" s="66"/>
      <c r="H276" s="114"/>
      <c r="I276" s="114"/>
      <c r="J276" s="65"/>
      <c r="K276" s="114"/>
      <c r="L276" s="114"/>
      <c r="M276" s="114"/>
      <c r="N276" s="117"/>
      <c r="O276" s="66"/>
      <c r="P276" s="64"/>
      <c r="Q276" s="64" t="str">
        <f>_xlfn.IFS(P276=DATOS!$R$2,DATOS!$S$2,P276=DATOS!$R$3,DATOS!$S$3,P276=DATOS!$R$4,DATOS!$S$4,P276=DATOS!$R$5,DATOS!$S$5,P276=DATOS!$R$6,DATOS!$S$6)</f>
        <v>Vacía</v>
      </c>
      <c r="R276" s="67" t="str">
        <f>_xlfn.IFS(Q276=DATOS!$S$2,DATOS!$T$2,Q276=DATOS!$S$4,DATOS!$T$4,Q276=DATOS!$S$5,DATOS!$T$5,Q276=DATOS!$S$6,DATOS!$T$6)</f>
        <v>Vacía</v>
      </c>
      <c r="S276" s="114"/>
      <c r="T276" s="114"/>
      <c r="U276" s="116"/>
      <c r="V276" s="116"/>
      <c r="W276" s="114"/>
      <c r="X276" s="114"/>
      <c r="Y276" s="116"/>
      <c r="Z276" s="116"/>
      <c r="AA276" s="114"/>
      <c r="AB276" s="114"/>
      <c r="AC276" s="117"/>
      <c r="AD276" s="114"/>
      <c r="AE276" s="114"/>
      <c r="AF276" s="114"/>
      <c r="AG276" s="114"/>
      <c r="AH276" s="115"/>
      <c r="AI276" s="115"/>
      <c r="AJ276" s="114"/>
      <c r="AK276" s="114"/>
      <c r="AL276" s="114"/>
      <c r="AM276" s="114"/>
      <c r="AN276" s="114"/>
      <c r="AO276" s="114"/>
      <c r="AP276" s="114"/>
    </row>
    <row r="277" spans="3:42" ht="54.75" customHeight="1" x14ac:dyDescent="0.3">
      <c r="C277" s="118"/>
      <c r="D277" s="64"/>
      <c r="E277" s="114"/>
      <c r="F277" s="66"/>
      <c r="G277" s="66"/>
      <c r="H277" s="114"/>
      <c r="I277" s="114"/>
      <c r="J277" s="65"/>
      <c r="K277" s="114"/>
      <c r="L277" s="114"/>
      <c r="M277" s="114"/>
      <c r="N277" s="117" t="e">
        <f>INDEX(DATOS!$J$4:$N$8,Mapa!L277:L279,Mapa!M277:M279)</f>
        <v>#VALUE!</v>
      </c>
      <c r="O277" s="66"/>
      <c r="P277" s="64"/>
      <c r="Q277" s="64" t="str">
        <f>_xlfn.IFS(P277=DATOS!$R$2,DATOS!$S$2,P277=DATOS!$R$3,DATOS!$S$3,P277=DATOS!$R$4,DATOS!$S$4,P277=DATOS!$R$5,DATOS!$S$5,P277=DATOS!$R$6,DATOS!$S$6)</f>
        <v>Vacía</v>
      </c>
      <c r="R277" s="67" t="str">
        <f>_xlfn.IFS(Q277=DATOS!$S$2,DATOS!$T$2,Q277=DATOS!$S$4,DATOS!$T$4,Q277=DATOS!$S$5,DATOS!$T$5,Q277=DATOS!$S$6,DATOS!$T$6)</f>
        <v>Vacía</v>
      </c>
      <c r="S277" s="116" t="e">
        <f>AVERAGE(R277:R279)</f>
        <v>#DIV/0!</v>
      </c>
      <c r="T277" s="114" t="e">
        <f>IF(S277&gt;=100,"Fuerte",IF(OR(S277=99,S277&gt;=50),"Moderado","Débil"))</f>
        <v>#DIV/0!</v>
      </c>
      <c r="U277" s="116"/>
      <c r="V277" s="116"/>
      <c r="W277" s="116" t="e">
        <f>_xlfn.IFS(AND(T277=DATOS!$S$5,U277=DATOS!$X$2),2,AND(T277=DATOS!$S$5,U277=DATOS!$U$4),0,AND(T277=DATOS!$S$5,U277=DATOS!$U$3),0,AND(T277=DATOS!$S$4,U277=DATOS!$U$2,1),1,AND(T277=DATOS!$S$4,U277=DATOS!$U$4),0,AND(T277=DATOS!$S$4,U277=DATOS!$U$3),0,AND(T277=DATOS!$S$2,U277=DATOS!$U$4),0)</f>
        <v>#DIV/0!</v>
      </c>
      <c r="X277" s="116" t="e">
        <f>_xlfn.IFS(AND(T277=DATOS!$S$5,V277=DATOS!$U$2),2,AND(T277=DATOS!$S$5,V277=DATOS!$U$4),0,AND(T277=DATOS!$S$5,V277=DATOS!$U$3),1,AND(T277=DATOS!$S$4,V277=DATOS!$U$2,1),1,AND(T277=DATOS!$S$4,V277=DATOS!$U$4),0,AND(T277=DATOS!$S$4,V277=DATOS!$U$3),0,AND(T277=DATOS!$S$2,V277=DATOS!$U$4),0)</f>
        <v>#DIV/0!</v>
      </c>
      <c r="Y277" s="116" t="e">
        <f>L277-W277</f>
        <v>#DIV/0!</v>
      </c>
      <c r="Z277" s="116" t="e">
        <f>M277-X277</f>
        <v>#DIV/0!</v>
      </c>
      <c r="AA277" s="116" t="e">
        <f>_xlfn.IFS(AND(Y277=0),1,AND(Y277=1),1,AND(Y277=2),2,AND(Y277=3),3,AND(Y277=4),4,AND(Y277=5),5,AND(Y277=-1),1)</f>
        <v>#DIV/0!</v>
      </c>
      <c r="AB277" s="116" t="e">
        <f>_xlfn.IFS(AND(Z277=0),1,AND(Z277=1),1,AND(Z277=2),2,AND(Z277=3),3,AND(Z277=4),4,AND(Z277=5),5,AND(Z277=-1),1)</f>
        <v>#DIV/0!</v>
      </c>
      <c r="AC277" s="117" t="e">
        <f>INDEX(DATOS!$J$4:$N$8,Mapa!AA277:AA279,Mapa!AB277:AB279)</f>
        <v>#DIV/0!</v>
      </c>
      <c r="AD277" s="114" t="e">
        <f>_xlfn.IFS(AC277=DATOS!$O$2,DATOS!$P$2,AC277=DATOS!$O$3,DATOS!$P$3,AC277=DATOS!$O$4,DATOS!$P$4,AC277=DATOS!$O$5,DATOS!$P$5)</f>
        <v>#DIV/0!</v>
      </c>
      <c r="AE277" s="114"/>
      <c r="AF277" s="114"/>
      <c r="AG277" s="114"/>
      <c r="AH277" s="115"/>
      <c r="AI277" s="115"/>
      <c r="AJ277" s="114"/>
      <c r="AK277" s="114"/>
      <c r="AL277" s="114"/>
      <c r="AM277" s="114"/>
      <c r="AN277" s="114"/>
      <c r="AO277" s="114"/>
      <c r="AP277" s="114"/>
    </row>
    <row r="278" spans="3:42" ht="54.75" customHeight="1" x14ac:dyDescent="0.3">
      <c r="C278" s="118"/>
      <c r="D278" s="64"/>
      <c r="E278" s="114"/>
      <c r="F278" s="66"/>
      <c r="G278" s="66"/>
      <c r="H278" s="114"/>
      <c r="I278" s="114"/>
      <c r="J278" s="65"/>
      <c r="K278" s="114"/>
      <c r="L278" s="114"/>
      <c r="M278" s="114"/>
      <c r="N278" s="117"/>
      <c r="O278" s="66"/>
      <c r="P278" s="64"/>
      <c r="Q278" s="64" t="str">
        <f>_xlfn.IFS(P278=DATOS!$R$2,DATOS!$S$2,P278=DATOS!$R$3,DATOS!$S$3,P278=DATOS!$R$4,DATOS!$S$4,P278=DATOS!$R$5,DATOS!$S$5,P278=DATOS!$R$6,DATOS!$S$6)</f>
        <v>Vacía</v>
      </c>
      <c r="R278" s="67" t="str">
        <f>_xlfn.IFS(Q278=DATOS!$S$2,DATOS!$T$2,Q278=DATOS!$S$4,DATOS!$T$4,Q278=DATOS!$S$5,DATOS!$T$5,Q278=DATOS!$S$6,DATOS!$T$6)</f>
        <v>Vacía</v>
      </c>
      <c r="S278" s="116"/>
      <c r="T278" s="114"/>
      <c r="U278" s="116"/>
      <c r="V278" s="116"/>
      <c r="W278" s="114"/>
      <c r="X278" s="114"/>
      <c r="Y278" s="116"/>
      <c r="Z278" s="116"/>
      <c r="AA278" s="114"/>
      <c r="AB278" s="114"/>
      <c r="AC278" s="117"/>
      <c r="AD278" s="114"/>
      <c r="AE278" s="114"/>
      <c r="AF278" s="114"/>
      <c r="AG278" s="114"/>
      <c r="AH278" s="115"/>
      <c r="AI278" s="115"/>
      <c r="AJ278" s="114"/>
      <c r="AK278" s="114"/>
      <c r="AL278" s="114"/>
      <c r="AM278" s="114"/>
      <c r="AN278" s="114"/>
      <c r="AO278" s="114"/>
      <c r="AP278" s="114"/>
    </row>
    <row r="279" spans="3:42" ht="54.75" customHeight="1" x14ac:dyDescent="0.3">
      <c r="C279" s="118"/>
      <c r="D279" s="64"/>
      <c r="E279" s="114"/>
      <c r="F279" s="66"/>
      <c r="G279" s="66"/>
      <c r="H279" s="114"/>
      <c r="I279" s="114"/>
      <c r="J279" s="65"/>
      <c r="K279" s="114"/>
      <c r="L279" s="114"/>
      <c r="M279" s="114"/>
      <c r="N279" s="117"/>
      <c r="O279" s="66"/>
      <c r="P279" s="64"/>
      <c r="Q279" s="64" t="str">
        <f>_xlfn.IFS(P279=DATOS!$R$2,DATOS!$S$2,P279=DATOS!$R$3,DATOS!$S$3,P279=DATOS!$R$4,DATOS!$S$4,P279=DATOS!$R$5,DATOS!$S$5,P279=DATOS!$R$6,DATOS!$S$6)</f>
        <v>Vacía</v>
      </c>
      <c r="R279" s="67" t="str">
        <f>_xlfn.IFS(Q279=DATOS!$S$2,DATOS!$T$2,Q279=DATOS!$S$4,DATOS!$T$4,Q279=DATOS!$S$5,DATOS!$T$5,Q279=DATOS!$S$6,DATOS!$T$6)</f>
        <v>Vacía</v>
      </c>
      <c r="S279" s="114"/>
      <c r="T279" s="114"/>
      <c r="U279" s="116"/>
      <c r="V279" s="116"/>
      <c r="W279" s="114"/>
      <c r="X279" s="114"/>
      <c r="Y279" s="116"/>
      <c r="Z279" s="116"/>
      <c r="AA279" s="114"/>
      <c r="AB279" s="114"/>
      <c r="AC279" s="117"/>
      <c r="AD279" s="114"/>
      <c r="AE279" s="114"/>
      <c r="AF279" s="114"/>
      <c r="AG279" s="114"/>
      <c r="AH279" s="115"/>
      <c r="AI279" s="115"/>
      <c r="AJ279" s="114"/>
      <c r="AK279" s="114"/>
      <c r="AL279" s="114"/>
      <c r="AM279" s="114"/>
      <c r="AN279" s="114"/>
      <c r="AO279" s="114"/>
      <c r="AP279" s="114"/>
    </row>
    <row r="280" spans="3:42" ht="54.75" customHeight="1" x14ac:dyDescent="0.3">
      <c r="C280" s="118"/>
      <c r="D280" s="64"/>
      <c r="E280" s="114"/>
      <c r="F280" s="66"/>
      <c r="G280" s="66"/>
      <c r="H280" s="114"/>
      <c r="I280" s="114"/>
      <c r="J280" s="65"/>
      <c r="K280" s="114"/>
      <c r="L280" s="114"/>
      <c r="M280" s="114"/>
      <c r="N280" s="117" t="e">
        <f>INDEX(DATOS!$J$4:$N$8,Mapa!L280:L282,Mapa!M280:M282)</f>
        <v>#VALUE!</v>
      </c>
      <c r="O280" s="66"/>
      <c r="P280" s="64"/>
      <c r="Q280" s="64" t="str">
        <f>_xlfn.IFS(P280=DATOS!$R$2,DATOS!$S$2,P280=DATOS!$R$3,DATOS!$S$3,P280=DATOS!$R$4,DATOS!$S$4,P280=DATOS!$R$5,DATOS!$S$5,P280=DATOS!$R$6,DATOS!$S$6)</f>
        <v>Vacía</v>
      </c>
      <c r="R280" s="67" t="str">
        <f>_xlfn.IFS(Q280=DATOS!$S$2,DATOS!$T$2,Q280=DATOS!$S$4,DATOS!$T$4,Q280=DATOS!$S$5,DATOS!$T$5,Q280=DATOS!$S$6,DATOS!$T$6)</f>
        <v>Vacía</v>
      </c>
      <c r="S280" s="116" t="e">
        <f>AVERAGE(R280:R282)</f>
        <v>#DIV/0!</v>
      </c>
      <c r="T280" s="114" t="e">
        <f>IF(S280&gt;=100,"Fuerte",IF(OR(S280=99,S280&gt;=50),"Moderado","Débil"))</f>
        <v>#DIV/0!</v>
      </c>
      <c r="U280" s="116"/>
      <c r="V280" s="116"/>
      <c r="W280" s="116" t="e">
        <f>_xlfn.IFS(AND(T280=DATOS!$S$5,U280=DATOS!$X$2),2,AND(T280=DATOS!$S$5,U280=DATOS!$U$4),0,AND(T280=DATOS!$S$5,U280=DATOS!$U$3),0,AND(T280=DATOS!$S$4,U280=DATOS!$U$2,1),1,AND(T280=DATOS!$S$4,U280=DATOS!$U$4),0,AND(T280=DATOS!$S$4,U280=DATOS!$U$3),0,AND(T280=DATOS!$S$2,U280=DATOS!$U$4),0)</f>
        <v>#DIV/0!</v>
      </c>
      <c r="X280" s="116" t="e">
        <f>_xlfn.IFS(AND(T280=DATOS!$S$5,V280=DATOS!$U$2),2,AND(T280=DATOS!$S$5,V280=DATOS!$U$4),0,AND(T280=DATOS!$S$5,V280=DATOS!$U$3),1,AND(T280=DATOS!$S$4,V280=DATOS!$U$2,1),1,AND(T280=DATOS!$S$4,V280=DATOS!$U$4),0,AND(T280=DATOS!$S$4,V280=DATOS!$U$3),0,AND(T280=DATOS!$S$2,V280=DATOS!$U$4),0)</f>
        <v>#DIV/0!</v>
      </c>
      <c r="Y280" s="116" t="e">
        <f>L280-W280</f>
        <v>#DIV/0!</v>
      </c>
      <c r="Z280" s="116" t="e">
        <f>M280-X280</f>
        <v>#DIV/0!</v>
      </c>
      <c r="AA280" s="116" t="e">
        <f>_xlfn.IFS(AND(Y280=0),1,AND(Y280=1),1,AND(Y280=2),2,AND(Y280=3),3,AND(Y280=4),4,AND(Y280=5),5,AND(Y280=-1),1)</f>
        <v>#DIV/0!</v>
      </c>
      <c r="AB280" s="116" t="e">
        <f>_xlfn.IFS(AND(Z280=0),1,AND(Z280=1),1,AND(Z280=2),2,AND(Z280=3),3,AND(Z280=4),4,AND(Z280=5),5,AND(Z280=-1),1)</f>
        <v>#DIV/0!</v>
      </c>
      <c r="AC280" s="117" t="e">
        <f>INDEX(DATOS!$J$4:$N$8,Mapa!AA280:AA282,Mapa!AB280:AB282)</f>
        <v>#DIV/0!</v>
      </c>
      <c r="AD280" s="114" t="e">
        <f>_xlfn.IFS(AC280=DATOS!$O$2,DATOS!$P$2,AC280=DATOS!$O$3,DATOS!$P$3,AC280=DATOS!$O$4,DATOS!$P$4,AC280=DATOS!$O$5,DATOS!$P$5)</f>
        <v>#DIV/0!</v>
      </c>
      <c r="AE280" s="114"/>
      <c r="AF280" s="114"/>
      <c r="AG280" s="114"/>
      <c r="AH280" s="115"/>
      <c r="AI280" s="115"/>
      <c r="AJ280" s="114"/>
      <c r="AK280" s="114"/>
      <c r="AL280" s="114"/>
      <c r="AM280" s="114"/>
      <c r="AN280" s="114"/>
      <c r="AO280" s="114"/>
      <c r="AP280" s="114"/>
    </row>
    <row r="281" spans="3:42" ht="54.75" customHeight="1" x14ac:dyDescent="0.3">
      <c r="C281" s="118"/>
      <c r="D281" s="64"/>
      <c r="E281" s="114"/>
      <c r="F281" s="66"/>
      <c r="G281" s="66"/>
      <c r="H281" s="114"/>
      <c r="I281" s="114"/>
      <c r="J281" s="65"/>
      <c r="K281" s="114"/>
      <c r="L281" s="114"/>
      <c r="M281" s="114"/>
      <c r="N281" s="117"/>
      <c r="O281" s="66"/>
      <c r="P281" s="64"/>
      <c r="Q281" s="64" t="str">
        <f>_xlfn.IFS(P281=DATOS!$R$2,DATOS!$S$2,P281=DATOS!$R$3,DATOS!$S$3,P281=DATOS!$R$4,DATOS!$S$4,P281=DATOS!$R$5,DATOS!$S$5,P281=DATOS!$R$6,DATOS!$S$6)</f>
        <v>Vacía</v>
      </c>
      <c r="R281" s="67" t="str">
        <f>_xlfn.IFS(Q281=DATOS!$S$2,DATOS!$T$2,Q281=DATOS!$S$4,DATOS!$T$4,Q281=DATOS!$S$5,DATOS!$T$5,Q281=DATOS!$S$6,DATOS!$T$6)</f>
        <v>Vacía</v>
      </c>
      <c r="S281" s="116"/>
      <c r="T281" s="114"/>
      <c r="U281" s="116"/>
      <c r="V281" s="116"/>
      <c r="W281" s="114"/>
      <c r="X281" s="114"/>
      <c r="Y281" s="116"/>
      <c r="Z281" s="116"/>
      <c r="AA281" s="114"/>
      <c r="AB281" s="114"/>
      <c r="AC281" s="117"/>
      <c r="AD281" s="114"/>
      <c r="AE281" s="114"/>
      <c r="AF281" s="114"/>
      <c r="AG281" s="114"/>
      <c r="AH281" s="115"/>
      <c r="AI281" s="115"/>
      <c r="AJ281" s="114"/>
      <c r="AK281" s="114"/>
      <c r="AL281" s="114"/>
      <c r="AM281" s="114"/>
      <c r="AN281" s="114"/>
      <c r="AO281" s="114"/>
      <c r="AP281" s="114"/>
    </row>
    <row r="282" spans="3:42" ht="54.75" customHeight="1" x14ac:dyDescent="0.3">
      <c r="C282" s="118"/>
      <c r="D282" s="64"/>
      <c r="E282" s="114"/>
      <c r="F282" s="66"/>
      <c r="G282" s="66"/>
      <c r="H282" s="114"/>
      <c r="I282" s="114"/>
      <c r="J282" s="65"/>
      <c r="K282" s="114"/>
      <c r="L282" s="114"/>
      <c r="M282" s="114"/>
      <c r="N282" s="117"/>
      <c r="O282" s="66"/>
      <c r="P282" s="64"/>
      <c r="Q282" s="64" t="str">
        <f>_xlfn.IFS(P282=DATOS!$R$2,DATOS!$S$2,P282=DATOS!$R$3,DATOS!$S$3,P282=DATOS!$R$4,DATOS!$S$4,P282=DATOS!$R$5,DATOS!$S$5,P282=DATOS!$R$6,DATOS!$S$6)</f>
        <v>Vacía</v>
      </c>
      <c r="R282" s="67" t="str">
        <f>_xlfn.IFS(Q282=DATOS!$S$2,DATOS!$T$2,Q282=DATOS!$S$4,DATOS!$T$4,Q282=DATOS!$S$5,DATOS!$T$5,Q282=DATOS!$S$6,DATOS!$T$6)</f>
        <v>Vacía</v>
      </c>
      <c r="S282" s="114"/>
      <c r="T282" s="114"/>
      <c r="U282" s="116"/>
      <c r="V282" s="116"/>
      <c r="W282" s="114"/>
      <c r="X282" s="114"/>
      <c r="Y282" s="116"/>
      <c r="Z282" s="116"/>
      <c r="AA282" s="114"/>
      <c r="AB282" s="114"/>
      <c r="AC282" s="117"/>
      <c r="AD282" s="114"/>
      <c r="AE282" s="114"/>
      <c r="AF282" s="114"/>
      <c r="AG282" s="114"/>
      <c r="AH282" s="115"/>
      <c r="AI282" s="115"/>
      <c r="AJ282" s="114"/>
      <c r="AK282" s="114"/>
      <c r="AL282" s="114"/>
      <c r="AM282" s="114"/>
      <c r="AN282" s="114"/>
      <c r="AO282" s="114"/>
      <c r="AP282" s="114"/>
    </row>
    <row r="283" spans="3:42" ht="54.75" customHeight="1" x14ac:dyDescent="0.3">
      <c r="C283" s="118"/>
      <c r="D283" s="64"/>
      <c r="E283" s="114"/>
      <c r="F283" s="66"/>
      <c r="G283" s="66"/>
      <c r="H283" s="114"/>
      <c r="I283" s="114"/>
      <c r="J283" s="65"/>
      <c r="K283" s="114"/>
      <c r="L283" s="114"/>
      <c r="M283" s="114"/>
      <c r="N283" s="117" t="e">
        <f>INDEX(DATOS!$J$4:$N$8,Mapa!L283:L285,Mapa!M283:M285)</f>
        <v>#VALUE!</v>
      </c>
      <c r="O283" s="66"/>
      <c r="P283" s="64"/>
      <c r="Q283" s="64" t="str">
        <f>_xlfn.IFS(P283=DATOS!$R$2,DATOS!$S$2,P283=DATOS!$R$3,DATOS!$S$3,P283=DATOS!$R$4,DATOS!$S$4,P283=DATOS!$R$5,DATOS!$S$5,P283=DATOS!$R$6,DATOS!$S$6)</f>
        <v>Vacía</v>
      </c>
      <c r="R283" s="67" t="str">
        <f>_xlfn.IFS(Q283=DATOS!$S$2,DATOS!$T$2,Q283=DATOS!$S$4,DATOS!$T$4,Q283=DATOS!$S$5,DATOS!$T$5,Q283=DATOS!$S$6,DATOS!$T$6)</f>
        <v>Vacía</v>
      </c>
      <c r="S283" s="116" t="e">
        <f>AVERAGE(R283:R285)</f>
        <v>#DIV/0!</v>
      </c>
      <c r="T283" s="114" t="e">
        <f>IF(S283&gt;=100,"Fuerte",IF(OR(S283=99,S283&gt;=50),"Moderado","Débil"))</f>
        <v>#DIV/0!</v>
      </c>
      <c r="U283" s="116"/>
      <c r="V283" s="116"/>
      <c r="W283" s="116" t="e">
        <f>_xlfn.IFS(AND(T283=DATOS!$S$5,U283=DATOS!$X$2),2,AND(T283=DATOS!$S$5,U283=DATOS!$U$4),0,AND(T283=DATOS!$S$5,U283=DATOS!$U$3),0,AND(T283=DATOS!$S$4,U283=DATOS!$U$2,1),1,AND(T283=DATOS!$S$4,U283=DATOS!$U$4),0,AND(T283=DATOS!$S$4,U283=DATOS!$U$3),0,AND(T283=DATOS!$S$2,U283=DATOS!$U$4),0)</f>
        <v>#DIV/0!</v>
      </c>
      <c r="X283" s="116" t="e">
        <f>_xlfn.IFS(AND(T283=DATOS!$S$5,V283=DATOS!$U$2),2,AND(T283=DATOS!$S$5,V283=DATOS!$U$4),0,AND(T283=DATOS!$S$5,V283=DATOS!$U$3),1,AND(T283=DATOS!$S$4,V283=DATOS!$U$2,1),1,AND(T283=DATOS!$S$4,V283=DATOS!$U$4),0,AND(T283=DATOS!$S$4,V283=DATOS!$U$3),0,AND(T283=DATOS!$S$2,V283=DATOS!$U$4),0)</f>
        <v>#DIV/0!</v>
      </c>
      <c r="Y283" s="116" t="e">
        <f>L283-W283</f>
        <v>#DIV/0!</v>
      </c>
      <c r="Z283" s="116" t="e">
        <f>M283-X283</f>
        <v>#DIV/0!</v>
      </c>
      <c r="AA283" s="116" t="e">
        <f>_xlfn.IFS(AND(Y283=0),1,AND(Y283=1),1,AND(Y283=2),2,AND(Y283=3),3,AND(Y283=4),4,AND(Y283=5),5,AND(Y283=-1),1)</f>
        <v>#DIV/0!</v>
      </c>
      <c r="AB283" s="116" t="e">
        <f>_xlfn.IFS(AND(Z283=0),1,AND(Z283=1),1,AND(Z283=2),2,AND(Z283=3),3,AND(Z283=4),4,AND(Z283=5),5,AND(Z283=-1),1)</f>
        <v>#DIV/0!</v>
      </c>
      <c r="AC283" s="117" t="e">
        <f>INDEX(DATOS!$J$4:$N$8,Mapa!AA283:AA285,Mapa!AB283:AB285)</f>
        <v>#DIV/0!</v>
      </c>
      <c r="AD283" s="114" t="e">
        <f>_xlfn.IFS(AC283=DATOS!$O$2,DATOS!$P$2,AC283=DATOS!$O$3,DATOS!$P$3,AC283=DATOS!$O$4,DATOS!$P$4,AC283=DATOS!$O$5,DATOS!$P$5)</f>
        <v>#DIV/0!</v>
      </c>
      <c r="AE283" s="114"/>
      <c r="AF283" s="114"/>
      <c r="AG283" s="114"/>
      <c r="AH283" s="115"/>
      <c r="AI283" s="115"/>
      <c r="AJ283" s="114"/>
      <c r="AK283" s="114"/>
      <c r="AL283" s="114"/>
      <c r="AM283" s="114"/>
      <c r="AN283" s="114"/>
      <c r="AO283" s="114"/>
      <c r="AP283" s="114"/>
    </row>
    <row r="284" spans="3:42" ht="54.75" customHeight="1" x14ac:dyDescent="0.3">
      <c r="C284" s="118"/>
      <c r="D284" s="64"/>
      <c r="E284" s="114"/>
      <c r="F284" s="66"/>
      <c r="G284" s="66"/>
      <c r="H284" s="114"/>
      <c r="I284" s="114"/>
      <c r="J284" s="65"/>
      <c r="K284" s="114"/>
      <c r="L284" s="114"/>
      <c r="M284" s="114"/>
      <c r="N284" s="117"/>
      <c r="O284" s="66"/>
      <c r="P284" s="64"/>
      <c r="Q284" s="64" t="str">
        <f>_xlfn.IFS(P284=DATOS!$R$2,DATOS!$S$2,P284=DATOS!$R$3,DATOS!$S$3,P284=DATOS!$R$4,DATOS!$S$4,P284=DATOS!$R$5,DATOS!$S$5,P284=DATOS!$R$6,DATOS!$S$6)</f>
        <v>Vacía</v>
      </c>
      <c r="R284" s="67" t="str">
        <f>_xlfn.IFS(Q284=DATOS!$S$2,DATOS!$T$2,Q284=DATOS!$S$4,DATOS!$T$4,Q284=DATOS!$S$5,DATOS!$T$5,Q284=DATOS!$S$6,DATOS!$T$6)</f>
        <v>Vacía</v>
      </c>
      <c r="S284" s="116"/>
      <c r="T284" s="114"/>
      <c r="U284" s="116"/>
      <c r="V284" s="116"/>
      <c r="W284" s="114"/>
      <c r="X284" s="114"/>
      <c r="Y284" s="116"/>
      <c r="Z284" s="116"/>
      <c r="AA284" s="114"/>
      <c r="AB284" s="114"/>
      <c r="AC284" s="117"/>
      <c r="AD284" s="114"/>
      <c r="AE284" s="114"/>
      <c r="AF284" s="114"/>
      <c r="AG284" s="114"/>
      <c r="AH284" s="115"/>
      <c r="AI284" s="115"/>
      <c r="AJ284" s="114"/>
      <c r="AK284" s="114"/>
      <c r="AL284" s="114"/>
      <c r="AM284" s="114"/>
      <c r="AN284" s="114"/>
      <c r="AO284" s="114"/>
      <c r="AP284" s="114"/>
    </row>
    <row r="285" spans="3:42" ht="54.75" customHeight="1" x14ac:dyDescent="0.3">
      <c r="C285" s="118"/>
      <c r="D285" s="64"/>
      <c r="E285" s="114"/>
      <c r="F285" s="66"/>
      <c r="G285" s="66"/>
      <c r="H285" s="114"/>
      <c r="I285" s="114"/>
      <c r="J285" s="65"/>
      <c r="K285" s="114"/>
      <c r="L285" s="114"/>
      <c r="M285" s="114"/>
      <c r="N285" s="117"/>
      <c r="O285" s="66"/>
      <c r="P285" s="64"/>
      <c r="Q285" s="64" t="str">
        <f>_xlfn.IFS(P285=DATOS!$R$2,DATOS!$S$2,P285=DATOS!$R$3,DATOS!$S$3,P285=DATOS!$R$4,DATOS!$S$4,P285=DATOS!$R$5,DATOS!$S$5,P285=DATOS!$R$6,DATOS!$S$6)</f>
        <v>Vacía</v>
      </c>
      <c r="R285" s="67" t="str">
        <f>_xlfn.IFS(Q285=DATOS!$S$2,DATOS!$T$2,Q285=DATOS!$S$4,DATOS!$T$4,Q285=DATOS!$S$5,DATOS!$T$5,Q285=DATOS!$S$6,DATOS!$T$6)</f>
        <v>Vacía</v>
      </c>
      <c r="S285" s="114"/>
      <c r="T285" s="114"/>
      <c r="U285" s="116"/>
      <c r="V285" s="116"/>
      <c r="W285" s="114"/>
      <c r="X285" s="114"/>
      <c r="Y285" s="116"/>
      <c r="Z285" s="116"/>
      <c r="AA285" s="114"/>
      <c r="AB285" s="114"/>
      <c r="AC285" s="117"/>
      <c r="AD285" s="114"/>
      <c r="AE285" s="114"/>
      <c r="AF285" s="114"/>
      <c r="AG285" s="114"/>
      <c r="AH285" s="115"/>
      <c r="AI285" s="115"/>
      <c r="AJ285" s="114"/>
      <c r="AK285" s="114"/>
      <c r="AL285" s="114"/>
      <c r="AM285" s="114"/>
      <c r="AN285" s="114"/>
      <c r="AO285" s="114"/>
      <c r="AP285" s="114"/>
    </row>
    <row r="286" spans="3:42" ht="54.75" customHeight="1" x14ac:dyDescent="0.3">
      <c r="C286" s="118"/>
      <c r="D286" s="64"/>
      <c r="E286" s="114"/>
      <c r="F286" s="66"/>
      <c r="G286" s="66"/>
      <c r="H286" s="114"/>
      <c r="I286" s="114"/>
      <c r="J286" s="65"/>
      <c r="K286" s="114"/>
      <c r="L286" s="114"/>
      <c r="M286" s="114"/>
      <c r="N286" s="117" t="e">
        <f>INDEX(DATOS!$J$4:$N$8,Mapa!L286:L288,Mapa!M286:M288)</f>
        <v>#VALUE!</v>
      </c>
      <c r="O286" s="66"/>
      <c r="P286" s="64"/>
      <c r="Q286" s="64" t="str">
        <f>_xlfn.IFS(P286=DATOS!$R$2,DATOS!$S$2,P286=DATOS!$R$3,DATOS!$S$3,P286=DATOS!$R$4,DATOS!$S$4,P286=DATOS!$R$5,DATOS!$S$5,P286=DATOS!$R$6,DATOS!$S$6)</f>
        <v>Vacía</v>
      </c>
      <c r="R286" s="67" t="str">
        <f>_xlfn.IFS(Q286=DATOS!$S$2,DATOS!$T$2,Q286=DATOS!$S$4,DATOS!$T$4,Q286=DATOS!$S$5,DATOS!$T$5,Q286=DATOS!$S$6,DATOS!$T$6)</f>
        <v>Vacía</v>
      </c>
      <c r="S286" s="116" t="e">
        <f>AVERAGE(R286:R288)</f>
        <v>#DIV/0!</v>
      </c>
      <c r="T286" s="114" t="e">
        <f>IF(S286&gt;=100,"Fuerte",IF(OR(S286=99,S286&gt;=50),"Moderado","Débil"))</f>
        <v>#DIV/0!</v>
      </c>
      <c r="U286" s="116"/>
      <c r="V286" s="116"/>
      <c r="W286" s="116" t="e">
        <f>_xlfn.IFS(AND(T286=DATOS!$S$5,U286=DATOS!$X$2),2,AND(T286=DATOS!$S$5,U286=DATOS!$U$4),0,AND(T286=DATOS!$S$5,U286=DATOS!$U$3),0,AND(T286=DATOS!$S$4,U286=DATOS!$U$2,1),1,AND(T286=DATOS!$S$4,U286=DATOS!$U$4),0,AND(T286=DATOS!$S$4,U286=DATOS!$U$3),0,AND(T286=DATOS!$S$2,U286=DATOS!$U$4),0)</f>
        <v>#DIV/0!</v>
      </c>
      <c r="X286" s="116" t="e">
        <f>_xlfn.IFS(AND(T286=DATOS!$S$5,V286=DATOS!$U$2),2,AND(T286=DATOS!$S$5,V286=DATOS!$U$4),0,AND(T286=DATOS!$S$5,V286=DATOS!$U$3),1,AND(T286=DATOS!$S$4,V286=DATOS!$U$2,1),1,AND(T286=DATOS!$S$4,V286=DATOS!$U$4),0,AND(T286=DATOS!$S$4,V286=DATOS!$U$3),0,AND(T286=DATOS!$S$2,V286=DATOS!$U$4),0)</f>
        <v>#DIV/0!</v>
      </c>
      <c r="Y286" s="116" t="e">
        <f>L286-W286</f>
        <v>#DIV/0!</v>
      </c>
      <c r="Z286" s="116" t="e">
        <f>M286-X286</f>
        <v>#DIV/0!</v>
      </c>
      <c r="AA286" s="116" t="e">
        <f>_xlfn.IFS(AND(Y286=0),1,AND(Y286=1),1,AND(Y286=2),2,AND(Y286=3),3,AND(Y286=4),4,AND(Y286=5),5,AND(Y286=-1),1)</f>
        <v>#DIV/0!</v>
      </c>
      <c r="AB286" s="116" t="e">
        <f>_xlfn.IFS(AND(Z286=0),1,AND(Z286=1),1,AND(Z286=2),2,AND(Z286=3),3,AND(Z286=4),4,AND(Z286=5),5,AND(Z286=-1),1)</f>
        <v>#DIV/0!</v>
      </c>
      <c r="AC286" s="117" t="e">
        <f>INDEX(DATOS!$J$4:$N$8,Mapa!AA286:AA288,Mapa!AB286:AB288)</f>
        <v>#DIV/0!</v>
      </c>
      <c r="AD286" s="114" t="e">
        <f>_xlfn.IFS(AC286=DATOS!$O$2,DATOS!$P$2,AC286=DATOS!$O$3,DATOS!$P$3,AC286=DATOS!$O$4,DATOS!$P$4,AC286=DATOS!$O$5,DATOS!$P$5)</f>
        <v>#DIV/0!</v>
      </c>
      <c r="AE286" s="114"/>
      <c r="AF286" s="114"/>
      <c r="AG286" s="114"/>
      <c r="AH286" s="115"/>
      <c r="AI286" s="115"/>
      <c r="AJ286" s="114"/>
      <c r="AK286" s="114"/>
      <c r="AL286" s="114"/>
      <c r="AM286" s="114"/>
      <c r="AN286" s="114"/>
      <c r="AO286" s="114"/>
      <c r="AP286" s="114"/>
    </row>
    <row r="287" spans="3:42" ht="54.75" customHeight="1" x14ac:dyDescent="0.3">
      <c r="C287" s="118"/>
      <c r="D287" s="64"/>
      <c r="E287" s="114"/>
      <c r="F287" s="66"/>
      <c r="G287" s="66"/>
      <c r="H287" s="114"/>
      <c r="I287" s="114"/>
      <c r="J287" s="65"/>
      <c r="K287" s="114"/>
      <c r="L287" s="114"/>
      <c r="M287" s="114"/>
      <c r="N287" s="117"/>
      <c r="O287" s="66"/>
      <c r="P287" s="64"/>
      <c r="Q287" s="64" t="str">
        <f>_xlfn.IFS(P287=DATOS!$R$2,DATOS!$S$2,P287=DATOS!$R$3,DATOS!$S$3,P287=DATOS!$R$4,DATOS!$S$4,P287=DATOS!$R$5,DATOS!$S$5,P287=DATOS!$R$6,DATOS!$S$6)</f>
        <v>Vacía</v>
      </c>
      <c r="R287" s="67" t="str">
        <f>_xlfn.IFS(Q287=DATOS!$S$2,DATOS!$T$2,Q287=DATOS!$S$4,DATOS!$T$4,Q287=DATOS!$S$5,DATOS!$T$5,Q287=DATOS!$S$6,DATOS!$T$6)</f>
        <v>Vacía</v>
      </c>
      <c r="S287" s="116"/>
      <c r="T287" s="114"/>
      <c r="U287" s="116"/>
      <c r="V287" s="116"/>
      <c r="W287" s="114"/>
      <c r="X287" s="114"/>
      <c r="Y287" s="116"/>
      <c r="Z287" s="116"/>
      <c r="AA287" s="114"/>
      <c r="AB287" s="114"/>
      <c r="AC287" s="117"/>
      <c r="AD287" s="114"/>
      <c r="AE287" s="114"/>
      <c r="AF287" s="114"/>
      <c r="AG287" s="114"/>
      <c r="AH287" s="115"/>
      <c r="AI287" s="115"/>
      <c r="AJ287" s="114"/>
      <c r="AK287" s="114"/>
      <c r="AL287" s="114"/>
      <c r="AM287" s="114"/>
      <c r="AN287" s="114"/>
      <c r="AO287" s="114"/>
      <c r="AP287" s="114"/>
    </row>
    <row r="288" spans="3:42" ht="54.75" customHeight="1" x14ac:dyDescent="0.3">
      <c r="C288" s="118"/>
      <c r="D288" s="64"/>
      <c r="E288" s="114"/>
      <c r="F288" s="66"/>
      <c r="G288" s="66"/>
      <c r="H288" s="114"/>
      <c r="I288" s="114"/>
      <c r="J288" s="65"/>
      <c r="K288" s="114"/>
      <c r="L288" s="114"/>
      <c r="M288" s="114"/>
      <c r="N288" s="117"/>
      <c r="O288" s="66"/>
      <c r="P288" s="64"/>
      <c r="Q288" s="64" t="str">
        <f>_xlfn.IFS(P288=DATOS!$R$2,DATOS!$S$2,P288=DATOS!$R$3,DATOS!$S$3,P288=DATOS!$R$4,DATOS!$S$4,P288=DATOS!$R$5,DATOS!$S$5,P288=DATOS!$R$6,DATOS!$S$6)</f>
        <v>Vacía</v>
      </c>
      <c r="R288" s="67" t="str">
        <f>_xlfn.IFS(Q288=DATOS!$S$2,DATOS!$T$2,Q288=DATOS!$S$4,DATOS!$T$4,Q288=DATOS!$S$5,DATOS!$T$5,Q288=DATOS!$S$6,DATOS!$T$6)</f>
        <v>Vacía</v>
      </c>
      <c r="S288" s="114"/>
      <c r="T288" s="114"/>
      <c r="U288" s="116"/>
      <c r="V288" s="116"/>
      <c r="W288" s="114"/>
      <c r="X288" s="114"/>
      <c r="Y288" s="116"/>
      <c r="Z288" s="116"/>
      <c r="AA288" s="114"/>
      <c r="AB288" s="114"/>
      <c r="AC288" s="117"/>
      <c r="AD288" s="114"/>
      <c r="AE288" s="114"/>
      <c r="AF288" s="114"/>
      <c r="AG288" s="114"/>
      <c r="AH288" s="115"/>
      <c r="AI288" s="115"/>
      <c r="AJ288" s="114"/>
      <c r="AK288" s="114"/>
      <c r="AL288" s="114"/>
      <c r="AM288" s="114"/>
      <c r="AN288" s="114"/>
      <c r="AO288" s="114"/>
      <c r="AP288" s="114"/>
    </row>
    <row r="289" spans="3:42" ht="54.75" customHeight="1" x14ac:dyDescent="0.3">
      <c r="C289" s="118"/>
      <c r="D289" s="64"/>
      <c r="E289" s="114"/>
      <c r="F289" s="66"/>
      <c r="G289" s="66"/>
      <c r="H289" s="114"/>
      <c r="I289" s="114"/>
      <c r="J289" s="65"/>
      <c r="K289" s="114"/>
      <c r="L289" s="114"/>
      <c r="M289" s="114"/>
      <c r="N289" s="117" t="e">
        <f>INDEX(DATOS!$J$4:$N$8,Mapa!L289:L291,Mapa!M289:M291)</f>
        <v>#VALUE!</v>
      </c>
      <c r="O289" s="66"/>
      <c r="P289" s="64"/>
      <c r="Q289" s="64" t="str">
        <f>_xlfn.IFS(P289=DATOS!$R$2,DATOS!$S$2,P289=DATOS!$R$3,DATOS!$S$3,P289=DATOS!$R$4,DATOS!$S$4,P289=DATOS!$R$5,DATOS!$S$5,P289=DATOS!$R$6,DATOS!$S$6)</f>
        <v>Vacía</v>
      </c>
      <c r="R289" s="67" t="str">
        <f>_xlfn.IFS(Q289=DATOS!$S$2,DATOS!$T$2,Q289=DATOS!$S$4,DATOS!$T$4,Q289=DATOS!$S$5,DATOS!$T$5,Q289=DATOS!$S$6,DATOS!$T$6)</f>
        <v>Vacía</v>
      </c>
      <c r="S289" s="116" t="e">
        <f>AVERAGE(R289:R291)</f>
        <v>#DIV/0!</v>
      </c>
      <c r="T289" s="114" t="e">
        <f>IF(S289&gt;=100,"Fuerte",IF(OR(S289=99,S289&gt;=50),"Moderado","Débil"))</f>
        <v>#DIV/0!</v>
      </c>
      <c r="U289" s="116"/>
      <c r="V289" s="116"/>
      <c r="W289" s="116" t="e">
        <f>_xlfn.IFS(AND(T289=DATOS!$S$5,U289=DATOS!$X$2),2,AND(T289=DATOS!$S$5,U289=DATOS!$U$4),0,AND(T289=DATOS!$S$5,U289=DATOS!$U$3),0,AND(T289=DATOS!$S$4,U289=DATOS!$U$2,1),1,AND(T289=DATOS!$S$4,U289=DATOS!$U$4),0,AND(T289=DATOS!$S$4,U289=DATOS!$U$3),0,AND(T289=DATOS!$S$2,U289=DATOS!$U$4),0)</f>
        <v>#DIV/0!</v>
      </c>
      <c r="X289" s="116" t="e">
        <f>_xlfn.IFS(AND(T289=DATOS!$S$5,V289=DATOS!$U$2),2,AND(T289=DATOS!$S$5,V289=DATOS!$U$4),0,AND(T289=DATOS!$S$5,V289=DATOS!$U$3),1,AND(T289=DATOS!$S$4,V289=DATOS!$U$2,1),1,AND(T289=DATOS!$S$4,V289=DATOS!$U$4),0,AND(T289=DATOS!$S$4,V289=DATOS!$U$3),0,AND(T289=DATOS!$S$2,V289=DATOS!$U$4),0)</f>
        <v>#DIV/0!</v>
      </c>
      <c r="Y289" s="116" t="e">
        <f>L289-W289</f>
        <v>#DIV/0!</v>
      </c>
      <c r="Z289" s="116" t="e">
        <f>M289-X289</f>
        <v>#DIV/0!</v>
      </c>
      <c r="AA289" s="116" t="e">
        <f>_xlfn.IFS(AND(Y289=0),1,AND(Y289=1),1,AND(Y289=2),2,AND(Y289=3),3,AND(Y289=4),4,AND(Y289=5),5,AND(Y289=-1),1)</f>
        <v>#DIV/0!</v>
      </c>
      <c r="AB289" s="116" t="e">
        <f>_xlfn.IFS(AND(Z289=0),1,AND(Z289=1),1,AND(Z289=2),2,AND(Z289=3),3,AND(Z289=4),4,AND(Z289=5),5,AND(Z289=-1),1)</f>
        <v>#DIV/0!</v>
      </c>
      <c r="AC289" s="117" t="e">
        <f>INDEX(DATOS!$J$4:$N$8,Mapa!AA289:AA291,Mapa!AB289:AB291)</f>
        <v>#DIV/0!</v>
      </c>
      <c r="AD289" s="114" t="e">
        <f>_xlfn.IFS(AC289=DATOS!$O$2,DATOS!$P$2,AC289=DATOS!$O$3,DATOS!$P$3,AC289=DATOS!$O$4,DATOS!$P$4,AC289=DATOS!$O$5,DATOS!$P$5)</f>
        <v>#DIV/0!</v>
      </c>
      <c r="AE289" s="114"/>
      <c r="AF289" s="114"/>
      <c r="AG289" s="114"/>
      <c r="AH289" s="115"/>
      <c r="AI289" s="115"/>
      <c r="AJ289" s="114"/>
      <c r="AK289" s="114"/>
      <c r="AL289" s="114"/>
      <c r="AM289" s="114"/>
      <c r="AN289" s="114"/>
      <c r="AO289" s="114"/>
      <c r="AP289" s="114"/>
    </row>
    <row r="290" spans="3:42" ht="54.75" customHeight="1" x14ac:dyDescent="0.3">
      <c r="C290" s="118"/>
      <c r="D290" s="64"/>
      <c r="E290" s="114"/>
      <c r="F290" s="66"/>
      <c r="G290" s="66"/>
      <c r="H290" s="114"/>
      <c r="I290" s="114"/>
      <c r="J290" s="65"/>
      <c r="K290" s="114"/>
      <c r="L290" s="114"/>
      <c r="M290" s="114"/>
      <c r="N290" s="117"/>
      <c r="O290" s="66"/>
      <c r="P290" s="64"/>
      <c r="Q290" s="64" t="str">
        <f>_xlfn.IFS(P290=DATOS!$R$2,DATOS!$S$2,P290=DATOS!$R$3,DATOS!$S$3,P290=DATOS!$R$4,DATOS!$S$4,P290=DATOS!$R$5,DATOS!$S$5,P290=DATOS!$R$6,DATOS!$S$6)</f>
        <v>Vacía</v>
      </c>
      <c r="R290" s="67" t="str">
        <f>_xlfn.IFS(Q290=DATOS!$S$2,DATOS!$T$2,Q290=DATOS!$S$4,DATOS!$T$4,Q290=DATOS!$S$5,DATOS!$T$5,Q290=DATOS!$S$6,DATOS!$T$6)</f>
        <v>Vacía</v>
      </c>
      <c r="S290" s="116"/>
      <c r="T290" s="114"/>
      <c r="U290" s="116"/>
      <c r="V290" s="116"/>
      <c r="W290" s="114"/>
      <c r="X290" s="114"/>
      <c r="Y290" s="116"/>
      <c r="Z290" s="116"/>
      <c r="AA290" s="114"/>
      <c r="AB290" s="114"/>
      <c r="AC290" s="117"/>
      <c r="AD290" s="114"/>
      <c r="AE290" s="114"/>
      <c r="AF290" s="114"/>
      <c r="AG290" s="114"/>
      <c r="AH290" s="115"/>
      <c r="AI290" s="115"/>
      <c r="AJ290" s="114"/>
      <c r="AK290" s="114"/>
      <c r="AL290" s="114"/>
      <c r="AM290" s="114"/>
      <c r="AN290" s="114"/>
      <c r="AO290" s="114"/>
      <c r="AP290" s="114"/>
    </row>
    <row r="291" spans="3:42" ht="54.75" customHeight="1" x14ac:dyDescent="0.3">
      <c r="C291" s="118"/>
      <c r="D291" s="64"/>
      <c r="E291" s="114"/>
      <c r="F291" s="66"/>
      <c r="G291" s="66"/>
      <c r="H291" s="114"/>
      <c r="I291" s="114"/>
      <c r="J291" s="65"/>
      <c r="K291" s="114"/>
      <c r="L291" s="114"/>
      <c r="M291" s="114"/>
      <c r="N291" s="117"/>
      <c r="O291" s="66"/>
      <c r="P291" s="64"/>
      <c r="Q291" s="64" t="str">
        <f>_xlfn.IFS(P291=DATOS!$R$2,DATOS!$S$2,P291=DATOS!$R$3,DATOS!$S$3,P291=DATOS!$R$4,DATOS!$S$4,P291=DATOS!$R$5,DATOS!$S$5,P291=DATOS!$R$6,DATOS!$S$6)</f>
        <v>Vacía</v>
      </c>
      <c r="R291" s="67" t="str">
        <f>_xlfn.IFS(Q291=DATOS!$S$2,DATOS!$T$2,Q291=DATOS!$S$4,DATOS!$T$4,Q291=DATOS!$S$5,DATOS!$T$5,Q291=DATOS!$S$6,DATOS!$T$6)</f>
        <v>Vacía</v>
      </c>
      <c r="S291" s="114"/>
      <c r="T291" s="114"/>
      <c r="U291" s="116"/>
      <c r="V291" s="116"/>
      <c r="W291" s="114"/>
      <c r="X291" s="114"/>
      <c r="Y291" s="116"/>
      <c r="Z291" s="116"/>
      <c r="AA291" s="114"/>
      <c r="AB291" s="114"/>
      <c r="AC291" s="117"/>
      <c r="AD291" s="114"/>
      <c r="AE291" s="114"/>
      <c r="AF291" s="114"/>
      <c r="AG291" s="114"/>
      <c r="AH291" s="115"/>
      <c r="AI291" s="115"/>
      <c r="AJ291" s="114"/>
      <c r="AK291" s="114"/>
      <c r="AL291" s="114"/>
      <c r="AM291" s="114"/>
      <c r="AN291" s="114"/>
      <c r="AO291" s="114"/>
      <c r="AP291" s="114"/>
    </row>
    <row r="292" spans="3:42" ht="54.75" customHeight="1" x14ac:dyDescent="0.3">
      <c r="C292" s="118"/>
      <c r="D292" s="64"/>
      <c r="E292" s="114"/>
      <c r="F292" s="66"/>
      <c r="G292" s="66"/>
      <c r="H292" s="114"/>
      <c r="I292" s="114"/>
      <c r="J292" s="65"/>
      <c r="K292" s="114"/>
      <c r="L292" s="114"/>
      <c r="M292" s="114"/>
      <c r="N292" s="117" t="e">
        <f>INDEX(DATOS!$J$4:$N$8,Mapa!L292:L294,Mapa!M292:M294)</f>
        <v>#VALUE!</v>
      </c>
      <c r="O292" s="66"/>
      <c r="P292" s="64"/>
      <c r="Q292" s="64" t="str">
        <f>_xlfn.IFS(P292=DATOS!$R$2,DATOS!$S$2,P292=DATOS!$R$3,DATOS!$S$3,P292=DATOS!$R$4,DATOS!$S$4,P292=DATOS!$R$5,DATOS!$S$5,P292=DATOS!$R$6,DATOS!$S$6)</f>
        <v>Vacía</v>
      </c>
      <c r="R292" s="67" t="str">
        <f>_xlfn.IFS(Q292=DATOS!$S$2,DATOS!$T$2,Q292=DATOS!$S$4,DATOS!$T$4,Q292=DATOS!$S$5,DATOS!$T$5,Q292=DATOS!$S$6,DATOS!$T$6)</f>
        <v>Vacía</v>
      </c>
      <c r="S292" s="116" t="e">
        <f>AVERAGE(R292:R294)</f>
        <v>#DIV/0!</v>
      </c>
      <c r="T292" s="114" t="e">
        <f>IF(S292&gt;=100,"Fuerte",IF(OR(S292=99,S292&gt;=50),"Moderado","Débil"))</f>
        <v>#DIV/0!</v>
      </c>
      <c r="U292" s="116"/>
      <c r="V292" s="116"/>
      <c r="W292" s="116" t="e">
        <f>_xlfn.IFS(AND(T292=DATOS!$S$5,U292=DATOS!$X$2),2,AND(T292=DATOS!$S$5,U292=DATOS!$U$4),0,AND(T292=DATOS!$S$5,U292=DATOS!$U$3),0,AND(T292=DATOS!$S$4,U292=DATOS!$U$2,1),1,AND(T292=DATOS!$S$4,U292=DATOS!$U$4),0,AND(T292=DATOS!$S$4,U292=DATOS!$U$3),0,AND(T292=DATOS!$S$2,U292=DATOS!$U$4),0)</f>
        <v>#DIV/0!</v>
      </c>
      <c r="X292" s="116" t="e">
        <f>_xlfn.IFS(AND(T292=DATOS!$S$5,V292=DATOS!$U$2),2,AND(T292=DATOS!$S$5,V292=DATOS!$U$4),0,AND(T292=DATOS!$S$5,V292=DATOS!$U$3),1,AND(T292=DATOS!$S$4,V292=DATOS!$U$2,1),1,AND(T292=DATOS!$S$4,V292=DATOS!$U$4),0,AND(T292=DATOS!$S$4,V292=DATOS!$U$3),0,AND(T292=DATOS!$S$2,V292=DATOS!$U$4),0)</f>
        <v>#DIV/0!</v>
      </c>
      <c r="Y292" s="116" t="e">
        <f>L292-W292</f>
        <v>#DIV/0!</v>
      </c>
      <c r="Z292" s="116" t="e">
        <f>M292-X292</f>
        <v>#DIV/0!</v>
      </c>
      <c r="AA292" s="116" t="e">
        <f>_xlfn.IFS(AND(Y292=0),1,AND(Y292=1),1,AND(Y292=2),2,AND(Y292=3),3,AND(Y292=4),4,AND(Y292=5),5,AND(Y292=-1),1)</f>
        <v>#DIV/0!</v>
      </c>
      <c r="AB292" s="116" t="e">
        <f>_xlfn.IFS(AND(Z292=0),1,AND(Z292=1),1,AND(Z292=2),2,AND(Z292=3),3,AND(Z292=4),4,AND(Z292=5),5,AND(Z292=-1),1)</f>
        <v>#DIV/0!</v>
      </c>
      <c r="AC292" s="117" t="e">
        <f>INDEX(DATOS!$J$4:$N$8,Mapa!AA292:AA294,Mapa!AB292:AB294)</f>
        <v>#DIV/0!</v>
      </c>
      <c r="AD292" s="114" t="e">
        <f>_xlfn.IFS(AC292=DATOS!$O$2,DATOS!$P$2,AC292=DATOS!$O$3,DATOS!$P$3,AC292=DATOS!$O$4,DATOS!$P$4,AC292=DATOS!$O$5,DATOS!$P$5)</f>
        <v>#DIV/0!</v>
      </c>
      <c r="AE292" s="114"/>
      <c r="AF292" s="114"/>
      <c r="AG292" s="114"/>
      <c r="AH292" s="115"/>
      <c r="AI292" s="115"/>
      <c r="AJ292" s="114"/>
      <c r="AK292" s="114"/>
      <c r="AL292" s="114"/>
      <c r="AM292" s="114"/>
      <c r="AN292" s="114"/>
      <c r="AO292" s="114"/>
      <c r="AP292" s="114"/>
    </row>
    <row r="293" spans="3:42" ht="54.75" customHeight="1" x14ac:dyDescent="0.3">
      <c r="C293" s="118"/>
      <c r="D293" s="64"/>
      <c r="E293" s="114"/>
      <c r="F293" s="66"/>
      <c r="G293" s="66"/>
      <c r="H293" s="114"/>
      <c r="I293" s="114"/>
      <c r="J293" s="65"/>
      <c r="K293" s="114"/>
      <c r="L293" s="114"/>
      <c r="M293" s="114"/>
      <c r="N293" s="117"/>
      <c r="O293" s="66"/>
      <c r="P293" s="64"/>
      <c r="Q293" s="64" t="str">
        <f>_xlfn.IFS(P293=DATOS!$R$2,DATOS!$S$2,P293=DATOS!$R$3,DATOS!$S$3,P293=DATOS!$R$4,DATOS!$S$4,P293=DATOS!$R$5,DATOS!$S$5,P293=DATOS!$R$6,DATOS!$S$6)</f>
        <v>Vacía</v>
      </c>
      <c r="R293" s="67" t="str">
        <f>_xlfn.IFS(Q293=DATOS!$S$2,DATOS!$T$2,Q293=DATOS!$S$4,DATOS!$T$4,Q293=DATOS!$S$5,DATOS!$T$5,Q293=DATOS!$S$6,DATOS!$T$6)</f>
        <v>Vacía</v>
      </c>
      <c r="S293" s="116"/>
      <c r="T293" s="114"/>
      <c r="U293" s="116"/>
      <c r="V293" s="116"/>
      <c r="W293" s="114"/>
      <c r="X293" s="114"/>
      <c r="Y293" s="116"/>
      <c r="Z293" s="116"/>
      <c r="AA293" s="114"/>
      <c r="AB293" s="114"/>
      <c r="AC293" s="117"/>
      <c r="AD293" s="114"/>
      <c r="AE293" s="114"/>
      <c r="AF293" s="114"/>
      <c r="AG293" s="114"/>
      <c r="AH293" s="115"/>
      <c r="AI293" s="115"/>
      <c r="AJ293" s="114"/>
      <c r="AK293" s="114"/>
      <c r="AL293" s="114"/>
      <c r="AM293" s="114"/>
      <c r="AN293" s="114"/>
      <c r="AO293" s="114"/>
      <c r="AP293" s="114"/>
    </row>
    <row r="294" spans="3:42" ht="54.75" customHeight="1" x14ac:dyDescent="0.3">
      <c r="C294" s="118"/>
      <c r="D294" s="64"/>
      <c r="E294" s="114"/>
      <c r="F294" s="66"/>
      <c r="G294" s="66"/>
      <c r="H294" s="114"/>
      <c r="I294" s="114"/>
      <c r="J294" s="65"/>
      <c r="K294" s="114"/>
      <c r="L294" s="114"/>
      <c r="M294" s="114"/>
      <c r="N294" s="117"/>
      <c r="O294" s="66"/>
      <c r="P294" s="64"/>
      <c r="Q294" s="64" t="str">
        <f>_xlfn.IFS(P294=DATOS!$R$2,DATOS!$S$2,P294=DATOS!$R$3,DATOS!$S$3,P294=DATOS!$R$4,DATOS!$S$4,P294=DATOS!$R$5,DATOS!$S$5,P294=DATOS!$R$6,DATOS!$S$6)</f>
        <v>Vacía</v>
      </c>
      <c r="R294" s="67" t="str">
        <f>_xlfn.IFS(Q294=DATOS!$S$2,DATOS!$T$2,Q294=DATOS!$S$4,DATOS!$T$4,Q294=DATOS!$S$5,DATOS!$T$5,Q294=DATOS!$S$6,DATOS!$T$6)</f>
        <v>Vacía</v>
      </c>
      <c r="S294" s="114"/>
      <c r="T294" s="114"/>
      <c r="U294" s="116"/>
      <c r="V294" s="116"/>
      <c r="W294" s="114"/>
      <c r="X294" s="114"/>
      <c r="Y294" s="116"/>
      <c r="Z294" s="116"/>
      <c r="AA294" s="114"/>
      <c r="AB294" s="114"/>
      <c r="AC294" s="117"/>
      <c r="AD294" s="114"/>
      <c r="AE294" s="114"/>
      <c r="AF294" s="114"/>
      <c r="AG294" s="114"/>
      <c r="AH294" s="115"/>
      <c r="AI294" s="115"/>
      <c r="AJ294" s="114"/>
      <c r="AK294" s="114"/>
      <c r="AL294" s="114"/>
      <c r="AM294" s="114"/>
      <c r="AN294" s="114"/>
      <c r="AO294" s="114"/>
      <c r="AP294" s="114"/>
    </row>
    <row r="295" spans="3:42" ht="54.75" customHeight="1" x14ac:dyDescent="0.3">
      <c r="C295" s="118"/>
      <c r="D295" s="64"/>
      <c r="E295" s="114"/>
      <c r="F295" s="66"/>
      <c r="G295" s="66"/>
      <c r="H295" s="114"/>
      <c r="I295" s="114"/>
      <c r="J295" s="65"/>
      <c r="K295" s="114"/>
      <c r="L295" s="114"/>
      <c r="M295" s="114"/>
      <c r="N295" s="117" t="e">
        <f>INDEX(DATOS!$J$4:$N$8,Mapa!L295:L297,Mapa!M295:M297)</f>
        <v>#VALUE!</v>
      </c>
      <c r="O295" s="66"/>
      <c r="P295" s="64"/>
      <c r="Q295" s="64" t="str">
        <f>_xlfn.IFS(P295=DATOS!$R$2,DATOS!$S$2,P295=DATOS!$R$3,DATOS!$S$3,P295=DATOS!$R$4,DATOS!$S$4,P295=DATOS!$R$5,DATOS!$S$5,P295=DATOS!$R$6,DATOS!$S$6)</f>
        <v>Vacía</v>
      </c>
      <c r="R295" s="67" t="str">
        <f>_xlfn.IFS(Q295=DATOS!$S$2,DATOS!$T$2,Q295=DATOS!$S$4,DATOS!$T$4,Q295=DATOS!$S$5,DATOS!$T$5,Q295=DATOS!$S$6,DATOS!$T$6)</f>
        <v>Vacía</v>
      </c>
      <c r="S295" s="116" t="e">
        <f>AVERAGE(R295:R297)</f>
        <v>#DIV/0!</v>
      </c>
      <c r="T295" s="114" t="e">
        <f>IF(S295&gt;=100,"Fuerte",IF(OR(S295=99,S295&gt;=50),"Moderado","Débil"))</f>
        <v>#DIV/0!</v>
      </c>
      <c r="U295" s="116"/>
      <c r="V295" s="116"/>
      <c r="W295" s="116" t="e">
        <f>_xlfn.IFS(AND(T295=DATOS!$S$5,U295=DATOS!$X$2),2,AND(T295=DATOS!$S$5,U295=DATOS!$U$4),0,AND(T295=DATOS!$S$5,U295=DATOS!$U$3),0,AND(T295=DATOS!$S$4,U295=DATOS!$U$2,1),1,AND(T295=DATOS!$S$4,U295=DATOS!$U$4),0,AND(T295=DATOS!$S$4,U295=DATOS!$U$3),0,AND(T295=DATOS!$S$2,U295=DATOS!$U$4),0)</f>
        <v>#DIV/0!</v>
      </c>
      <c r="X295" s="116" t="e">
        <f>_xlfn.IFS(AND(T295=DATOS!$S$5,V295=DATOS!$U$2),2,AND(T295=DATOS!$S$5,V295=DATOS!$U$4),0,AND(T295=DATOS!$S$5,V295=DATOS!$U$3),1,AND(T295=DATOS!$S$4,V295=DATOS!$U$2,1),1,AND(T295=DATOS!$S$4,V295=DATOS!$U$4),0,AND(T295=DATOS!$S$4,V295=DATOS!$U$3),0,AND(T295=DATOS!$S$2,V295=DATOS!$U$4),0)</f>
        <v>#DIV/0!</v>
      </c>
      <c r="Y295" s="116" t="e">
        <f>L295-W295</f>
        <v>#DIV/0!</v>
      </c>
      <c r="Z295" s="116" t="e">
        <f>M295-X295</f>
        <v>#DIV/0!</v>
      </c>
      <c r="AA295" s="116" t="e">
        <f>_xlfn.IFS(AND(Y295=0),1,AND(Y295=1),1,AND(Y295=2),2,AND(Y295=3),3,AND(Y295=4),4,AND(Y295=5),5,AND(Y295=-1),1)</f>
        <v>#DIV/0!</v>
      </c>
      <c r="AB295" s="116" t="e">
        <f>_xlfn.IFS(AND(Z295=0),1,AND(Z295=1),1,AND(Z295=2),2,AND(Z295=3),3,AND(Z295=4),4,AND(Z295=5),5,AND(Z295=-1),1)</f>
        <v>#DIV/0!</v>
      </c>
      <c r="AC295" s="117" t="e">
        <f>INDEX(DATOS!$J$4:$N$8,Mapa!AA295:AA297,Mapa!AB295:AB297)</f>
        <v>#DIV/0!</v>
      </c>
      <c r="AD295" s="114" t="e">
        <f>_xlfn.IFS(AC295=DATOS!$O$2,DATOS!$P$2,AC295=DATOS!$O$3,DATOS!$P$3,AC295=DATOS!$O$4,DATOS!$P$4,AC295=DATOS!$O$5,DATOS!$P$5)</f>
        <v>#DIV/0!</v>
      </c>
      <c r="AE295" s="114"/>
      <c r="AF295" s="114"/>
      <c r="AG295" s="114"/>
      <c r="AH295" s="115"/>
      <c r="AI295" s="115"/>
      <c r="AJ295" s="114"/>
      <c r="AK295" s="114"/>
      <c r="AL295" s="114"/>
      <c r="AM295" s="114"/>
      <c r="AN295" s="114"/>
      <c r="AO295" s="114"/>
      <c r="AP295" s="114"/>
    </row>
    <row r="296" spans="3:42" ht="54.75" customHeight="1" x14ac:dyDescent="0.3">
      <c r="C296" s="118"/>
      <c r="D296" s="64"/>
      <c r="E296" s="114"/>
      <c r="F296" s="66"/>
      <c r="G296" s="66"/>
      <c r="H296" s="114"/>
      <c r="I296" s="114"/>
      <c r="J296" s="65"/>
      <c r="K296" s="114"/>
      <c r="L296" s="114"/>
      <c r="M296" s="114"/>
      <c r="N296" s="117"/>
      <c r="O296" s="66"/>
      <c r="P296" s="64"/>
      <c r="Q296" s="64" t="str">
        <f>_xlfn.IFS(P296=DATOS!$R$2,DATOS!$S$2,P296=DATOS!$R$3,DATOS!$S$3,P296=DATOS!$R$4,DATOS!$S$4,P296=DATOS!$R$5,DATOS!$S$5,P296=DATOS!$R$6,DATOS!$S$6)</f>
        <v>Vacía</v>
      </c>
      <c r="R296" s="67" t="str">
        <f>_xlfn.IFS(Q296=DATOS!$S$2,DATOS!$T$2,Q296=DATOS!$S$4,DATOS!$T$4,Q296=DATOS!$S$5,DATOS!$T$5,Q296=DATOS!$S$6,DATOS!$T$6)</f>
        <v>Vacía</v>
      </c>
      <c r="S296" s="116"/>
      <c r="T296" s="114"/>
      <c r="U296" s="116"/>
      <c r="V296" s="116"/>
      <c r="W296" s="114"/>
      <c r="X296" s="114"/>
      <c r="Y296" s="116"/>
      <c r="Z296" s="116"/>
      <c r="AA296" s="114"/>
      <c r="AB296" s="114"/>
      <c r="AC296" s="117"/>
      <c r="AD296" s="114"/>
      <c r="AE296" s="114"/>
      <c r="AF296" s="114"/>
      <c r="AG296" s="114"/>
      <c r="AH296" s="115"/>
      <c r="AI296" s="115"/>
      <c r="AJ296" s="114"/>
      <c r="AK296" s="114"/>
      <c r="AL296" s="114"/>
      <c r="AM296" s="114"/>
      <c r="AN296" s="114"/>
      <c r="AO296" s="114"/>
      <c r="AP296" s="114"/>
    </row>
    <row r="297" spans="3:42" ht="54.75" customHeight="1" x14ac:dyDescent="0.3">
      <c r="C297" s="118"/>
      <c r="D297" s="64"/>
      <c r="E297" s="114"/>
      <c r="F297" s="66"/>
      <c r="G297" s="66"/>
      <c r="H297" s="114"/>
      <c r="I297" s="114"/>
      <c r="J297" s="65"/>
      <c r="K297" s="114"/>
      <c r="L297" s="114"/>
      <c r="M297" s="114"/>
      <c r="N297" s="117"/>
      <c r="O297" s="66"/>
      <c r="P297" s="64"/>
      <c r="Q297" s="64" t="str">
        <f>_xlfn.IFS(P297=DATOS!$R$2,DATOS!$S$2,P297=DATOS!$R$3,DATOS!$S$3,P297=DATOS!$R$4,DATOS!$S$4,P297=DATOS!$R$5,DATOS!$S$5,P297=DATOS!$R$6,DATOS!$S$6)</f>
        <v>Vacía</v>
      </c>
      <c r="R297" s="67" t="str">
        <f>_xlfn.IFS(Q297=DATOS!$S$2,DATOS!$T$2,Q297=DATOS!$S$4,DATOS!$T$4,Q297=DATOS!$S$5,DATOS!$T$5,Q297=DATOS!$S$6,DATOS!$T$6)</f>
        <v>Vacía</v>
      </c>
      <c r="S297" s="114"/>
      <c r="T297" s="114"/>
      <c r="U297" s="116"/>
      <c r="V297" s="116"/>
      <c r="W297" s="114"/>
      <c r="X297" s="114"/>
      <c r="Y297" s="116"/>
      <c r="Z297" s="116"/>
      <c r="AA297" s="114"/>
      <c r="AB297" s="114"/>
      <c r="AC297" s="117"/>
      <c r="AD297" s="114"/>
      <c r="AE297" s="114"/>
      <c r="AF297" s="114"/>
      <c r="AG297" s="114"/>
      <c r="AH297" s="115"/>
      <c r="AI297" s="115"/>
      <c r="AJ297" s="114"/>
      <c r="AK297" s="114"/>
      <c r="AL297" s="114"/>
      <c r="AM297" s="114"/>
      <c r="AN297" s="114"/>
      <c r="AO297" s="114"/>
      <c r="AP297" s="114"/>
    </row>
    <row r="298" spans="3:42" ht="54.75" customHeight="1" x14ac:dyDescent="0.3">
      <c r="C298" s="118"/>
      <c r="D298" s="64"/>
      <c r="E298" s="114"/>
      <c r="F298" s="66"/>
      <c r="G298" s="66"/>
      <c r="H298" s="114"/>
      <c r="I298" s="114"/>
      <c r="J298" s="65"/>
      <c r="K298" s="114"/>
      <c r="L298" s="114"/>
      <c r="M298" s="114"/>
      <c r="N298" s="117" t="e">
        <f>INDEX(DATOS!$J$4:$N$8,Mapa!L298:L300,Mapa!M298:M300)</f>
        <v>#VALUE!</v>
      </c>
      <c r="O298" s="66"/>
      <c r="P298" s="64"/>
      <c r="Q298" s="64" t="str">
        <f>_xlfn.IFS(P298=DATOS!$R$2,DATOS!$S$2,P298=DATOS!$R$3,DATOS!$S$3,P298=DATOS!$R$4,DATOS!$S$4,P298=DATOS!$R$5,DATOS!$S$5,P298=DATOS!$R$6,DATOS!$S$6)</f>
        <v>Vacía</v>
      </c>
      <c r="R298" s="67" t="str">
        <f>_xlfn.IFS(Q298=DATOS!$S$2,DATOS!$T$2,Q298=DATOS!$S$4,DATOS!$T$4,Q298=DATOS!$S$5,DATOS!$T$5,Q298=DATOS!$S$6,DATOS!$T$6)</f>
        <v>Vacía</v>
      </c>
      <c r="S298" s="116" t="e">
        <f>AVERAGE(R298:R300)</f>
        <v>#DIV/0!</v>
      </c>
      <c r="T298" s="114" t="e">
        <f>IF(S298&gt;=100,"Fuerte",IF(OR(S298=99,S298&gt;=50),"Moderado","Débil"))</f>
        <v>#DIV/0!</v>
      </c>
      <c r="U298" s="116"/>
      <c r="V298" s="116"/>
      <c r="W298" s="116" t="e">
        <f>_xlfn.IFS(AND(T298=DATOS!$S$5,U298=DATOS!$X$2),2,AND(T298=DATOS!$S$5,U298=DATOS!$U$4),0,AND(T298=DATOS!$S$5,U298=DATOS!$U$3),0,AND(T298=DATOS!$S$4,U298=DATOS!$U$2,1),1,AND(T298=DATOS!$S$4,U298=DATOS!$U$4),0,AND(T298=DATOS!$S$4,U298=DATOS!$U$3),0,AND(T298=DATOS!$S$2,U298=DATOS!$U$4),0)</f>
        <v>#DIV/0!</v>
      </c>
      <c r="X298" s="116" t="e">
        <f>_xlfn.IFS(AND(T298=DATOS!$S$5,V298=DATOS!$U$2),2,AND(T298=DATOS!$S$5,V298=DATOS!$U$4),0,AND(T298=DATOS!$S$5,V298=DATOS!$U$3),1,AND(T298=DATOS!$S$4,V298=DATOS!$U$2,1),1,AND(T298=DATOS!$S$4,V298=DATOS!$U$4),0,AND(T298=DATOS!$S$4,V298=DATOS!$U$3),0,AND(T298=DATOS!$S$2,V298=DATOS!$U$4),0)</f>
        <v>#DIV/0!</v>
      </c>
      <c r="Y298" s="116" t="e">
        <f>L298-W298</f>
        <v>#DIV/0!</v>
      </c>
      <c r="Z298" s="116" t="e">
        <f>M298-X298</f>
        <v>#DIV/0!</v>
      </c>
      <c r="AA298" s="116" t="e">
        <f>_xlfn.IFS(AND(Y298=0),1,AND(Y298=1),1,AND(Y298=2),2,AND(Y298=3),3,AND(Y298=4),4,AND(Y298=5),5,AND(Y298=-1),1)</f>
        <v>#DIV/0!</v>
      </c>
      <c r="AB298" s="116" t="e">
        <f>_xlfn.IFS(AND(Z298=0),1,AND(Z298=1),1,AND(Z298=2),2,AND(Z298=3),3,AND(Z298=4),4,AND(Z298=5),5,AND(Z298=-1),1)</f>
        <v>#DIV/0!</v>
      </c>
      <c r="AC298" s="117" t="e">
        <f>INDEX(DATOS!$J$4:$N$8,Mapa!AA298:AA300,Mapa!AB298:AB300)</f>
        <v>#DIV/0!</v>
      </c>
      <c r="AD298" s="114" t="e">
        <f>_xlfn.IFS(AC298=DATOS!$O$2,DATOS!$P$2,AC298=DATOS!$O$3,DATOS!$P$3,AC298=DATOS!$O$4,DATOS!$P$4,AC298=DATOS!$O$5,DATOS!$P$5)</f>
        <v>#DIV/0!</v>
      </c>
      <c r="AE298" s="114"/>
      <c r="AF298" s="114"/>
      <c r="AG298" s="114"/>
      <c r="AH298" s="115"/>
      <c r="AI298" s="115"/>
      <c r="AJ298" s="114"/>
      <c r="AK298" s="114"/>
      <c r="AL298" s="114"/>
      <c r="AM298" s="114"/>
      <c r="AN298" s="114"/>
      <c r="AO298" s="114"/>
      <c r="AP298" s="114"/>
    </row>
    <row r="299" spans="3:42" ht="54.75" customHeight="1" x14ac:dyDescent="0.3">
      <c r="C299" s="118"/>
      <c r="D299" s="64"/>
      <c r="E299" s="114"/>
      <c r="F299" s="66"/>
      <c r="G299" s="66"/>
      <c r="H299" s="114"/>
      <c r="I299" s="114"/>
      <c r="J299" s="65"/>
      <c r="K299" s="114"/>
      <c r="L299" s="114"/>
      <c r="M299" s="114"/>
      <c r="N299" s="117"/>
      <c r="O299" s="66"/>
      <c r="P299" s="64"/>
      <c r="Q299" s="64" t="str">
        <f>_xlfn.IFS(P299=DATOS!$R$2,DATOS!$S$2,P299=DATOS!$R$3,DATOS!$S$3,P299=DATOS!$R$4,DATOS!$S$4,P299=DATOS!$R$5,DATOS!$S$5,P299=DATOS!$R$6,DATOS!$S$6)</f>
        <v>Vacía</v>
      </c>
      <c r="R299" s="67" t="str">
        <f>_xlfn.IFS(Q299=DATOS!$S$2,DATOS!$T$2,Q299=DATOS!$S$4,DATOS!$T$4,Q299=DATOS!$S$5,DATOS!$T$5,Q299=DATOS!$S$6,DATOS!$T$6)</f>
        <v>Vacía</v>
      </c>
      <c r="S299" s="116"/>
      <c r="T299" s="114"/>
      <c r="U299" s="116"/>
      <c r="V299" s="116"/>
      <c r="W299" s="114"/>
      <c r="X299" s="114"/>
      <c r="Y299" s="116"/>
      <c r="Z299" s="116"/>
      <c r="AA299" s="114"/>
      <c r="AB299" s="114"/>
      <c r="AC299" s="117"/>
      <c r="AD299" s="114"/>
      <c r="AE299" s="114"/>
      <c r="AF299" s="114"/>
      <c r="AG299" s="114"/>
      <c r="AH299" s="115"/>
      <c r="AI299" s="115"/>
      <c r="AJ299" s="114"/>
      <c r="AK299" s="114"/>
      <c r="AL299" s="114"/>
      <c r="AM299" s="114"/>
      <c r="AN299" s="114"/>
      <c r="AO299" s="114"/>
      <c r="AP299" s="114"/>
    </row>
    <row r="300" spans="3:42" ht="54.75" customHeight="1" x14ac:dyDescent="0.3">
      <c r="C300" s="118"/>
      <c r="D300" s="64"/>
      <c r="E300" s="114"/>
      <c r="F300" s="66"/>
      <c r="G300" s="66"/>
      <c r="H300" s="114"/>
      <c r="I300" s="114"/>
      <c r="J300" s="65"/>
      <c r="K300" s="114"/>
      <c r="L300" s="114"/>
      <c r="M300" s="114"/>
      <c r="N300" s="117"/>
      <c r="O300" s="66"/>
      <c r="P300" s="64"/>
      <c r="Q300" s="64" t="str">
        <f>_xlfn.IFS(P300=DATOS!$R$2,DATOS!$S$2,P300=DATOS!$R$3,DATOS!$S$3,P300=DATOS!$R$4,DATOS!$S$4,P300=DATOS!$R$5,DATOS!$S$5,P300=DATOS!$R$6,DATOS!$S$6)</f>
        <v>Vacía</v>
      </c>
      <c r="R300" s="67" t="str">
        <f>_xlfn.IFS(Q300=DATOS!$S$2,DATOS!$T$2,Q300=DATOS!$S$4,DATOS!$T$4,Q300=DATOS!$S$5,DATOS!$T$5,Q300=DATOS!$S$6,DATOS!$T$6)</f>
        <v>Vacía</v>
      </c>
      <c r="S300" s="114"/>
      <c r="T300" s="114"/>
      <c r="U300" s="116"/>
      <c r="V300" s="116"/>
      <c r="W300" s="114"/>
      <c r="X300" s="114"/>
      <c r="Y300" s="116"/>
      <c r="Z300" s="116"/>
      <c r="AA300" s="114"/>
      <c r="AB300" s="114"/>
      <c r="AC300" s="117"/>
      <c r="AD300" s="114"/>
      <c r="AE300" s="114"/>
      <c r="AF300" s="114"/>
      <c r="AG300" s="114"/>
      <c r="AH300" s="115"/>
      <c r="AI300" s="115"/>
      <c r="AJ300" s="114"/>
      <c r="AK300" s="114"/>
      <c r="AL300" s="114"/>
      <c r="AM300" s="114"/>
      <c r="AN300" s="114"/>
      <c r="AO300" s="114"/>
      <c r="AP300" s="114"/>
    </row>
    <row r="301" spans="3:42" ht="54.75" customHeight="1" x14ac:dyDescent="0.3">
      <c r="C301" s="118"/>
      <c r="D301" s="64"/>
      <c r="E301" s="114"/>
      <c r="F301" s="66"/>
      <c r="G301" s="66"/>
      <c r="H301" s="114"/>
      <c r="I301" s="114"/>
      <c r="J301" s="65"/>
      <c r="K301" s="114"/>
      <c r="L301" s="114"/>
      <c r="M301" s="114"/>
      <c r="N301" s="117" t="e">
        <f>INDEX(DATOS!$J$4:$N$8,Mapa!L301:L303,Mapa!M301:M303)</f>
        <v>#VALUE!</v>
      </c>
      <c r="O301" s="66"/>
      <c r="P301" s="64"/>
      <c r="Q301" s="64" t="str">
        <f>_xlfn.IFS(P301=DATOS!$R$2,DATOS!$S$2,P301=DATOS!$R$3,DATOS!$S$3,P301=DATOS!$R$4,DATOS!$S$4,P301=DATOS!$R$5,DATOS!$S$5,P301=DATOS!$R$6,DATOS!$S$6)</f>
        <v>Vacía</v>
      </c>
      <c r="R301" s="67" t="str">
        <f>_xlfn.IFS(Q301=DATOS!$S$2,DATOS!$T$2,Q301=DATOS!$S$4,DATOS!$T$4,Q301=DATOS!$S$5,DATOS!$T$5,Q301=DATOS!$S$6,DATOS!$T$6)</f>
        <v>Vacía</v>
      </c>
      <c r="S301" s="116" t="e">
        <f>AVERAGE(R301:R303)</f>
        <v>#DIV/0!</v>
      </c>
      <c r="T301" s="114" t="e">
        <f>IF(S301&gt;=100,"Fuerte",IF(OR(S301=99,S301&gt;=50),"Moderado","Débil"))</f>
        <v>#DIV/0!</v>
      </c>
      <c r="U301" s="116"/>
      <c r="V301" s="116"/>
      <c r="W301" s="116" t="e">
        <f>_xlfn.IFS(AND(T301=DATOS!$S$5,U301=DATOS!$X$2),2,AND(T301=DATOS!$S$5,U301=DATOS!$U$4),0,AND(T301=DATOS!$S$5,U301=DATOS!$U$3),0,AND(T301=DATOS!$S$4,U301=DATOS!$U$2,1),1,AND(T301=DATOS!$S$4,U301=DATOS!$U$4),0,AND(T301=DATOS!$S$4,U301=DATOS!$U$3),0,AND(T301=DATOS!$S$2,U301=DATOS!$U$4),0)</f>
        <v>#DIV/0!</v>
      </c>
      <c r="X301" s="116" t="e">
        <f>_xlfn.IFS(AND(T301=DATOS!$S$5,V301=DATOS!$U$2),2,AND(T301=DATOS!$S$5,V301=DATOS!$U$4),0,AND(T301=DATOS!$S$5,V301=DATOS!$U$3),1,AND(T301=DATOS!$S$4,V301=DATOS!$U$2,1),1,AND(T301=DATOS!$S$4,V301=DATOS!$U$4),0,AND(T301=DATOS!$S$4,V301=DATOS!$U$3),0,AND(T301=DATOS!$S$2,V301=DATOS!$U$4),0)</f>
        <v>#DIV/0!</v>
      </c>
      <c r="Y301" s="116" t="e">
        <f>L301-W301</f>
        <v>#DIV/0!</v>
      </c>
      <c r="Z301" s="116" t="e">
        <f>M301-X301</f>
        <v>#DIV/0!</v>
      </c>
      <c r="AA301" s="116" t="e">
        <f>_xlfn.IFS(AND(Y301=0),1,AND(Y301=1),1,AND(Y301=2),2,AND(Y301=3),3,AND(Y301=4),4,AND(Y301=5),5,AND(Y301=-1),1)</f>
        <v>#DIV/0!</v>
      </c>
      <c r="AB301" s="116" t="e">
        <f>_xlfn.IFS(AND(Z301=0),1,AND(Z301=1),1,AND(Z301=2),2,AND(Z301=3),3,AND(Z301=4),4,AND(Z301=5),5,AND(Z301=-1),1)</f>
        <v>#DIV/0!</v>
      </c>
      <c r="AC301" s="117" t="e">
        <f>INDEX(DATOS!$J$4:$N$8,Mapa!AA301:AA303,Mapa!AB301:AB303)</f>
        <v>#DIV/0!</v>
      </c>
      <c r="AD301" s="114" t="e">
        <f>_xlfn.IFS(AC301=DATOS!$O$2,DATOS!$P$2,AC301=DATOS!$O$3,DATOS!$P$3,AC301=DATOS!$O$4,DATOS!$P$4,AC301=DATOS!$O$5,DATOS!$P$5)</f>
        <v>#DIV/0!</v>
      </c>
      <c r="AE301" s="114"/>
      <c r="AF301" s="114"/>
      <c r="AG301" s="114"/>
      <c r="AH301" s="115"/>
      <c r="AI301" s="115"/>
      <c r="AJ301" s="114"/>
      <c r="AK301" s="114"/>
      <c r="AL301" s="114"/>
      <c r="AM301" s="114"/>
      <c r="AN301" s="114"/>
      <c r="AO301" s="114"/>
      <c r="AP301" s="114"/>
    </row>
    <row r="302" spans="3:42" ht="54.75" customHeight="1" x14ac:dyDescent="0.3">
      <c r="C302" s="118"/>
      <c r="D302" s="64"/>
      <c r="E302" s="114"/>
      <c r="F302" s="66"/>
      <c r="G302" s="66"/>
      <c r="H302" s="114"/>
      <c r="I302" s="114"/>
      <c r="J302" s="65"/>
      <c r="K302" s="114"/>
      <c r="L302" s="114"/>
      <c r="M302" s="114"/>
      <c r="N302" s="117"/>
      <c r="O302" s="66"/>
      <c r="P302" s="64"/>
      <c r="Q302" s="64" t="str">
        <f>_xlfn.IFS(P302=DATOS!$R$2,DATOS!$S$2,P302=DATOS!$R$3,DATOS!$S$3,P302=DATOS!$R$4,DATOS!$S$4,P302=DATOS!$R$5,DATOS!$S$5,P302=DATOS!$R$6,DATOS!$S$6)</f>
        <v>Vacía</v>
      </c>
      <c r="R302" s="67" t="str">
        <f>_xlfn.IFS(Q302=DATOS!$S$2,DATOS!$T$2,Q302=DATOS!$S$4,DATOS!$T$4,Q302=DATOS!$S$5,DATOS!$T$5,Q302=DATOS!$S$6,DATOS!$T$6)</f>
        <v>Vacía</v>
      </c>
      <c r="S302" s="116"/>
      <c r="T302" s="114"/>
      <c r="U302" s="116"/>
      <c r="V302" s="116"/>
      <c r="W302" s="114"/>
      <c r="X302" s="114"/>
      <c r="Y302" s="116"/>
      <c r="Z302" s="116"/>
      <c r="AA302" s="114"/>
      <c r="AB302" s="114"/>
      <c r="AC302" s="117"/>
      <c r="AD302" s="114"/>
      <c r="AE302" s="114"/>
      <c r="AF302" s="114"/>
      <c r="AG302" s="114"/>
      <c r="AH302" s="115"/>
      <c r="AI302" s="115"/>
      <c r="AJ302" s="114"/>
      <c r="AK302" s="114"/>
      <c r="AL302" s="114"/>
      <c r="AM302" s="114"/>
      <c r="AN302" s="114"/>
      <c r="AO302" s="114"/>
      <c r="AP302" s="114"/>
    </row>
    <row r="303" spans="3:42" ht="54.75" customHeight="1" x14ac:dyDescent="0.3">
      <c r="C303" s="118"/>
      <c r="D303" s="64"/>
      <c r="E303" s="114"/>
      <c r="F303" s="66"/>
      <c r="G303" s="66"/>
      <c r="H303" s="114"/>
      <c r="I303" s="114"/>
      <c r="J303" s="65"/>
      <c r="K303" s="114"/>
      <c r="L303" s="114"/>
      <c r="M303" s="114"/>
      <c r="N303" s="117"/>
      <c r="O303" s="66"/>
      <c r="P303" s="64"/>
      <c r="Q303" s="64" t="str">
        <f>_xlfn.IFS(P303=DATOS!$R$2,DATOS!$S$2,P303=DATOS!$R$3,DATOS!$S$3,P303=DATOS!$R$4,DATOS!$S$4,P303=DATOS!$R$5,DATOS!$S$5,P303=DATOS!$R$6,DATOS!$S$6)</f>
        <v>Vacía</v>
      </c>
      <c r="R303" s="67" t="str">
        <f>_xlfn.IFS(Q303=DATOS!$S$2,DATOS!$T$2,Q303=DATOS!$S$4,DATOS!$T$4,Q303=DATOS!$S$5,DATOS!$T$5,Q303=DATOS!$S$6,DATOS!$T$6)</f>
        <v>Vacía</v>
      </c>
      <c r="S303" s="114"/>
      <c r="T303" s="114"/>
      <c r="U303" s="116"/>
      <c r="V303" s="116"/>
      <c r="W303" s="114"/>
      <c r="X303" s="114"/>
      <c r="Y303" s="116"/>
      <c r="Z303" s="116"/>
      <c r="AA303" s="114"/>
      <c r="AB303" s="114"/>
      <c r="AC303" s="117"/>
      <c r="AD303" s="114"/>
      <c r="AE303" s="114"/>
      <c r="AF303" s="114"/>
      <c r="AG303" s="114"/>
      <c r="AH303" s="115"/>
      <c r="AI303" s="115"/>
      <c r="AJ303" s="114"/>
      <c r="AK303" s="114"/>
      <c r="AL303" s="114"/>
      <c r="AM303" s="114"/>
      <c r="AN303" s="114"/>
      <c r="AO303" s="114"/>
      <c r="AP303" s="114"/>
    </row>
    <row r="304" spans="3:42" ht="54.75" customHeight="1" x14ac:dyDescent="0.3">
      <c r="C304" s="118"/>
      <c r="D304" s="64"/>
      <c r="E304" s="114"/>
      <c r="F304" s="66"/>
      <c r="G304" s="66"/>
      <c r="H304" s="114"/>
      <c r="I304" s="114"/>
      <c r="J304" s="65"/>
      <c r="K304" s="114"/>
      <c r="L304" s="114"/>
      <c r="M304" s="114"/>
      <c r="N304" s="117" t="e">
        <f>INDEX(DATOS!$J$4:$N$8,Mapa!L304:L306,Mapa!M304:M306)</f>
        <v>#VALUE!</v>
      </c>
      <c r="O304" s="66"/>
      <c r="P304" s="64"/>
      <c r="Q304" s="64" t="str">
        <f>_xlfn.IFS(P304=DATOS!$R$2,DATOS!$S$2,P304=DATOS!$R$3,DATOS!$S$3,P304=DATOS!$R$4,DATOS!$S$4,P304=DATOS!$R$5,DATOS!$S$5,P304=DATOS!$R$6,DATOS!$S$6)</f>
        <v>Vacía</v>
      </c>
      <c r="R304" s="67" t="str">
        <f>_xlfn.IFS(Q304=DATOS!$S$2,DATOS!$T$2,Q304=DATOS!$S$4,DATOS!$T$4,Q304=DATOS!$S$5,DATOS!$T$5,Q304=DATOS!$S$6,DATOS!$T$6)</f>
        <v>Vacía</v>
      </c>
      <c r="S304" s="116" t="e">
        <f>AVERAGE(R304:R306)</f>
        <v>#DIV/0!</v>
      </c>
      <c r="T304" s="114" t="e">
        <f>IF(S304&gt;=100,"Fuerte",IF(OR(S304=99,S304&gt;=50),"Moderado","Débil"))</f>
        <v>#DIV/0!</v>
      </c>
      <c r="U304" s="116"/>
      <c r="V304" s="116"/>
      <c r="W304" s="116" t="e">
        <f>_xlfn.IFS(AND(T304=DATOS!$S$5,U304=DATOS!$X$2),2,AND(T304=DATOS!$S$5,U304=DATOS!$U$4),0,AND(T304=DATOS!$S$5,U304=DATOS!$U$3),0,AND(T304=DATOS!$S$4,U304=DATOS!$U$2,1),1,AND(T304=DATOS!$S$4,U304=DATOS!$U$4),0,AND(T304=DATOS!$S$4,U304=DATOS!$U$3),0,AND(T304=DATOS!$S$2,U304=DATOS!$U$4),0)</f>
        <v>#DIV/0!</v>
      </c>
      <c r="X304" s="116" t="e">
        <f>_xlfn.IFS(AND(T304=DATOS!$S$5,V304=DATOS!$U$2),2,AND(T304=DATOS!$S$5,V304=DATOS!$U$4),0,AND(T304=DATOS!$S$5,V304=DATOS!$U$3),1,AND(T304=DATOS!$S$4,V304=DATOS!$U$2,1),1,AND(T304=DATOS!$S$4,V304=DATOS!$U$4),0,AND(T304=DATOS!$S$4,V304=DATOS!$U$3),0,AND(T304=DATOS!$S$2,V304=DATOS!$U$4),0)</f>
        <v>#DIV/0!</v>
      </c>
      <c r="Y304" s="116" t="e">
        <f>L304-W304</f>
        <v>#DIV/0!</v>
      </c>
      <c r="Z304" s="116" t="e">
        <f>M304-X304</f>
        <v>#DIV/0!</v>
      </c>
      <c r="AA304" s="116" t="e">
        <f>_xlfn.IFS(AND(Y304=0),1,AND(Y304=1),1,AND(Y304=2),2,AND(Y304=3),3,AND(Y304=4),4,AND(Y304=5),5,AND(Y304=-1),1)</f>
        <v>#DIV/0!</v>
      </c>
      <c r="AB304" s="116" t="e">
        <f>_xlfn.IFS(AND(Z304=0),1,AND(Z304=1),1,AND(Z304=2),2,AND(Z304=3),3,AND(Z304=4),4,AND(Z304=5),5,AND(Z304=-1),1)</f>
        <v>#DIV/0!</v>
      </c>
      <c r="AC304" s="117" t="e">
        <f>INDEX(DATOS!$J$4:$N$8,Mapa!AA304:AA306,Mapa!AB304:AB306)</f>
        <v>#DIV/0!</v>
      </c>
      <c r="AD304" s="114" t="e">
        <f>_xlfn.IFS(AC304=DATOS!$O$2,DATOS!$P$2,AC304=DATOS!$O$3,DATOS!$P$3,AC304=DATOS!$O$4,DATOS!$P$4,AC304=DATOS!$O$5,DATOS!$P$5)</f>
        <v>#DIV/0!</v>
      </c>
      <c r="AE304" s="114"/>
      <c r="AF304" s="114"/>
      <c r="AG304" s="114"/>
      <c r="AH304" s="115"/>
      <c r="AI304" s="115"/>
      <c r="AJ304" s="114"/>
      <c r="AK304" s="114"/>
      <c r="AL304" s="114"/>
      <c r="AM304" s="114"/>
      <c r="AN304" s="114"/>
      <c r="AO304" s="114"/>
      <c r="AP304" s="114"/>
    </row>
    <row r="305" spans="3:42" ht="54.75" customHeight="1" x14ac:dyDescent="0.3">
      <c r="C305" s="118"/>
      <c r="D305" s="64"/>
      <c r="E305" s="114"/>
      <c r="F305" s="66"/>
      <c r="G305" s="66"/>
      <c r="H305" s="114"/>
      <c r="I305" s="114"/>
      <c r="J305" s="65"/>
      <c r="K305" s="114"/>
      <c r="L305" s="114"/>
      <c r="M305" s="114"/>
      <c r="N305" s="117"/>
      <c r="O305" s="66"/>
      <c r="P305" s="64"/>
      <c r="Q305" s="64" t="str">
        <f>_xlfn.IFS(P305=DATOS!$R$2,DATOS!$S$2,P305=DATOS!$R$3,DATOS!$S$3,P305=DATOS!$R$4,DATOS!$S$4,P305=DATOS!$R$5,DATOS!$S$5,P305=DATOS!$R$6,DATOS!$S$6)</f>
        <v>Vacía</v>
      </c>
      <c r="R305" s="67" t="str">
        <f>_xlfn.IFS(Q305=DATOS!$S$2,DATOS!$T$2,Q305=DATOS!$S$4,DATOS!$T$4,Q305=DATOS!$S$5,DATOS!$T$5,Q305=DATOS!$S$6,DATOS!$T$6)</f>
        <v>Vacía</v>
      </c>
      <c r="S305" s="116"/>
      <c r="T305" s="114"/>
      <c r="U305" s="116"/>
      <c r="V305" s="116"/>
      <c r="W305" s="114"/>
      <c r="X305" s="114"/>
      <c r="Y305" s="116"/>
      <c r="Z305" s="116"/>
      <c r="AA305" s="114"/>
      <c r="AB305" s="114"/>
      <c r="AC305" s="117"/>
      <c r="AD305" s="114"/>
      <c r="AE305" s="114"/>
      <c r="AF305" s="114"/>
      <c r="AG305" s="114"/>
      <c r="AH305" s="115"/>
      <c r="AI305" s="115"/>
      <c r="AJ305" s="114"/>
      <c r="AK305" s="114"/>
      <c r="AL305" s="114"/>
      <c r="AM305" s="114"/>
      <c r="AN305" s="114"/>
      <c r="AO305" s="114"/>
      <c r="AP305" s="114"/>
    </row>
    <row r="306" spans="3:42" ht="54.75" customHeight="1" x14ac:dyDescent="0.3">
      <c r="C306" s="118"/>
      <c r="D306" s="64"/>
      <c r="E306" s="114"/>
      <c r="F306" s="66"/>
      <c r="G306" s="66"/>
      <c r="H306" s="114"/>
      <c r="I306" s="114"/>
      <c r="J306" s="65"/>
      <c r="K306" s="114"/>
      <c r="L306" s="114"/>
      <c r="M306" s="114"/>
      <c r="N306" s="117"/>
      <c r="O306" s="66"/>
      <c r="P306" s="64"/>
      <c r="Q306" s="64" t="str">
        <f>_xlfn.IFS(P306=DATOS!$R$2,DATOS!$S$2,P306=DATOS!$R$3,DATOS!$S$3,P306=DATOS!$R$4,DATOS!$S$4,P306=DATOS!$R$5,DATOS!$S$5,P306=DATOS!$R$6,DATOS!$S$6)</f>
        <v>Vacía</v>
      </c>
      <c r="R306" s="67" t="str">
        <f>_xlfn.IFS(Q306=DATOS!$S$2,DATOS!$T$2,Q306=DATOS!$S$4,DATOS!$T$4,Q306=DATOS!$S$5,DATOS!$T$5,Q306=DATOS!$S$6,DATOS!$T$6)</f>
        <v>Vacía</v>
      </c>
      <c r="S306" s="114"/>
      <c r="T306" s="114"/>
      <c r="U306" s="116"/>
      <c r="V306" s="116"/>
      <c r="W306" s="114"/>
      <c r="X306" s="114"/>
      <c r="Y306" s="116"/>
      <c r="Z306" s="116"/>
      <c r="AA306" s="114"/>
      <c r="AB306" s="114"/>
      <c r="AC306" s="117"/>
      <c r="AD306" s="114"/>
      <c r="AE306" s="114"/>
      <c r="AF306" s="114"/>
      <c r="AG306" s="114"/>
      <c r="AH306" s="115"/>
      <c r="AI306" s="115"/>
      <c r="AJ306" s="114"/>
      <c r="AK306" s="114"/>
      <c r="AL306" s="114"/>
      <c r="AM306" s="114"/>
      <c r="AN306" s="114"/>
      <c r="AO306" s="114"/>
      <c r="AP306" s="114"/>
    </row>
    <row r="307" spans="3:42" ht="54.75" customHeight="1" x14ac:dyDescent="0.3">
      <c r="C307" s="118"/>
      <c r="D307" s="64"/>
      <c r="E307" s="114"/>
      <c r="F307" s="66"/>
      <c r="G307" s="66"/>
      <c r="H307" s="114"/>
      <c r="I307" s="114"/>
      <c r="J307" s="65"/>
      <c r="K307" s="114"/>
      <c r="L307" s="114"/>
      <c r="M307" s="114"/>
      <c r="N307" s="117" t="e">
        <f>INDEX(DATOS!$J$4:$N$8,Mapa!L307:L309,Mapa!M307:M309)</f>
        <v>#VALUE!</v>
      </c>
      <c r="O307" s="66"/>
      <c r="P307" s="64"/>
      <c r="Q307" s="64" t="str">
        <f>_xlfn.IFS(P307=DATOS!$R$2,DATOS!$S$2,P307=DATOS!$R$3,DATOS!$S$3,P307=DATOS!$R$4,DATOS!$S$4,P307=DATOS!$R$5,DATOS!$S$5,P307=DATOS!$R$6,DATOS!$S$6)</f>
        <v>Vacía</v>
      </c>
      <c r="R307" s="67" t="str">
        <f>_xlfn.IFS(Q307=DATOS!$S$2,DATOS!$T$2,Q307=DATOS!$S$4,DATOS!$T$4,Q307=DATOS!$S$5,DATOS!$T$5,Q307=DATOS!$S$6,DATOS!$T$6)</f>
        <v>Vacía</v>
      </c>
      <c r="S307" s="116" t="e">
        <f>AVERAGE(R307:R309)</f>
        <v>#DIV/0!</v>
      </c>
      <c r="T307" s="114" t="e">
        <f>IF(S307&gt;=100,"Fuerte",IF(OR(S307=99,S307&gt;=50),"Moderado","Débil"))</f>
        <v>#DIV/0!</v>
      </c>
      <c r="U307" s="116"/>
      <c r="V307" s="116"/>
      <c r="W307" s="116" t="e">
        <f>_xlfn.IFS(AND(T307=DATOS!$S$5,U307=DATOS!$X$2),2,AND(T307=DATOS!$S$5,U307=DATOS!$U$4),0,AND(T307=DATOS!$S$5,U307=DATOS!$U$3),0,AND(T307=DATOS!$S$4,U307=DATOS!$U$2,1),1,AND(T307=DATOS!$S$4,U307=DATOS!$U$4),0,AND(T307=DATOS!$S$4,U307=DATOS!$U$3),0,AND(T307=DATOS!$S$2,U307=DATOS!$U$4),0)</f>
        <v>#DIV/0!</v>
      </c>
      <c r="X307" s="116" t="e">
        <f>_xlfn.IFS(AND(T307=DATOS!$S$5,V307=DATOS!$U$2),2,AND(T307=DATOS!$S$5,V307=DATOS!$U$4),0,AND(T307=DATOS!$S$5,V307=DATOS!$U$3),1,AND(T307=DATOS!$S$4,V307=DATOS!$U$2,1),1,AND(T307=DATOS!$S$4,V307=DATOS!$U$4),0,AND(T307=DATOS!$S$4,V307=DATOS!$U$3),0,AND(T307=DATOS!$S$2,V307=DATOS!$U$4),0)</f>
        <v>#DIV/0!</v>
      </c>
      <c r="Y307" s="116" t="e">
        <f>L307-W307</f>
        <v>#DIV/0!</v>
      </c>
      <c r="Z307" s="116" t="e">
        <f>M307-X307</f>
        <v>#DIV/0!</v>
      </c>
      <c r="AA307" s="116" t="e">
        <f>_xlfn.IFS(AND(Y307=0),1,AND(Y307=1),1,AND(Y307=2),2,AND(Y307=3),3,AND(Y307=4),4,AND(Y307=5),5,AND(Y307=-1),1)</f>
        <v>#DIV/0!</v>
      </c>
      <c r="AB307" s="116" t="e">
        <f>_xlfn.IFS(AND(Z307=0),1,AND(Z307=1),1,AND(Z307=2),2,AND(Z307=3),3,AND(Z307=4),4,AND(Z307=5),5,AND(Z307=-1),1)</f>
        <v>#DIV/0!</v>
      </c>
      <c r="AC307" s="117" t="e">
        <f>INDEX(DATOS!$J$4:$N$8,Mapa!AA307:AA309,Mapa!AB307:AB309)</f>
        <v>#DIV/0!</v>
      </c>
      <c r="AD307" s="114" t="e">
        <f>_xlfn.IFS(AC307=DATOS!$O$2,DATOS!$P$2,AC307=DATOS!$O$3,DATOS!$P$3,AC307=DATOS!$O$4,DATOS!$P$4,AC307=DATOS!$O$5,DATOS!$P$5)</f>
        <v>#DIV/0!</v>
      </c>
      <c r="AE307" s="114"/>
      <c r="AF307" s="114"/>
      <c r="AG307" s="114"/>
      <c r="AH307" s="115"/>
      <c r="AI307" s="115"/>
      <c r="AJ307" s="114"/>
      <c r="AK307" s="114"/>
      <c r="AL307" s="114"/>
      <c r="AM307" s="114"/>
      <c r="AN307" s="114"/>
      <c r="AO307" s="114"/>
      <c r="AP307" s="114"/>
    </row>
    <row r="308" spans="3:42" ht="54.75" customHeight="1" x14ac:dyDescent="0.3">
      <c r="C308" s="118"/>
      <c r="D308" s="64"/>
      <c r="E308" s="114"/>
      <c r="F308" s="66"/>
      <c r="G308" s="66"/>
      <c r="H308" s="114"/>
      <c r="I308" s="114"/>
      <c r="J308" s="65"/>
      <c r="K308" s="114"/>
      <c r="L308" s="114"/>
      <c r="M308" s="114"/>
      <c r="N308" s="117"/>
      <c r="O308" s="66"/>
      <c r="P308" s="64"/>
      <c r="Q308" s="64" t="str">
        <f>_xlfn.IFS(P308=DATOS!$R$2,DATOS!$S$2,P308=DATOS!$R$3,DATOS!$S$3,P308=DATOS!$R$4,DATOS!$S$4,P308=DATOS!$R$5,DATOS!$S$5,P308=DATOS!$R$6,DATOS!$S$6)</f>
        <v>Vacía</v>
      </c>
      <c r="R308" s="67" t="str">
        <f>_xlfn.IFS(Q308=DATOS!$S$2,DATOS!$T$2,Q308=DATOS!$S$4,DATOS!$T$4,Q308=DATOS!$S$5,DATOS!$T$5,Q308=DATOS!$S$6,DATOS!$T$6)</f>
        <v>Vacía</v>
      </c>
      <c r="S308" s="116"/>
      <c r="T308" s="114"/>
      <c r="U308" s="116"/>
      <c r="V308" s="116"/>
      <c r="W308" s="114"/>
      <c r="X308" s="114"/>
      <c r="Y308" s="116"/>
      <c r="Z308" s="116"/>
      <c r="AA308" s="114"/>
      <c r="AB308" s="114"/>
      <c r="AC308" s="117"/>
      <c r="AD308" s="114"/>
      <c r="AE308" s="114"/>
      <c r="AF308" s="114"/>
      <c r="AG308" s="114"/>
      <c r="AH308" s="115"/>
      <c r="AI308" s="115"/>
      <c r="AJ308" s="114"/>
      <c r="AK308" s="114"/>
      <c r="AL308" s="114"/>
      <c r="AM308" s="114"/>
      <c r="AN308" s="114"/>
      <c r="AO308" s="114"/>
      <c r="AP308" s="114"/>
    </row>
    <row r="309" spans="3:42" ht="54.75" customHeight="1" x14ac:dyDescent="0.3">
      <c r="C309" s="118"/>
      <c r="D309" s="64"/>
      <c r="E309" s="114"/>
      <c r="F309" s="66"/>
      <c r="G309" s="66"/>
      <c r="H309" s="114"/>
      <c r="I309" s="114"/>
      <c r="J309" s="65"/>
      <c r="K309" s="114"/>
      <c r="L309" s="114"/>
      <c r="M309" s="114"/>
      <c r="N309" s="117"/>
      <c r="O309" s="66"/>
      <c r="P309" s="64"/>
      <c r="Q309" s="64" t="str">
        <f>_xlfn.IFS(P309=DATOS!$R$2,DATOS!$S$2,P309=DATOS!$R$3,DATOS!$S$3,P309=DATOS!$R$4,DATOS!$S$4,P309=DATOS!$R$5,DATOS!$S$5,P309=DATOS!$R$6,DATOS!$S$6)</f>
        <v>Vacía</v>
      </c>
      <c r="R309" s="67" t="str">
        <f>_xlfn.IFS(Q309=DATOS!$S$2,DATOS!$T$2,Q309=DATOS!$S$4,DATOS!$T$4,Q309=DATOS!$S$5,DATOS!$T$5,Q309=DATOS!$S$6,DATOS!$T$6)</f>
        <v>Vacía</v>
      </c>
      <c r="S309" s="114"/>
      <c r="T309" s="114"/>
      <c r="U309" s="116"/>
      <c r="V309" s="116"/>
      <c r="W309" s="114"/>
      <c r="X309" s="114"/>
      <c r="Y309" s="116"/>
      <c r="Z309" s="116"/>
      <c r="AA309" s="114"/>
      <c r="AB309" s="114"/>
      <c r="AC309" s="117"/>
      <c r="AD309" s="114"/>
      <c r="AE309" s="114"/>
      <c r="AF309" s="114"/>
      <c r="AG309" s="114"/>
      <c r="AH309" s="115"/>
      <c r="AI309" s="115"/>
      <c r="AJ309" s="114"/>
      <c r="AK309" s="114"/>
      <c r="AL309" s="114"/>
      <c r="AM309" s="114"/>
      <c r="AN309" s="114"/>
      <c r="AO309" s="114"/>
      <c r="AP309" s="114"/>
    </row>
    <row r="310" spans="3:42" ht="54.75" customHeight="1" x14ac:dyDescent="0.3">
      <c r="C310" s="118"/>
      <c r="D310" s="64"/>
      <c r="E310" s="114"/>
      <c r="F310" s="66"/>
      <c r="G310" s="66"/>
      <c r="H310" s="114"/>
      <c r="I310" s="114"/>
      <c r="J310" s="65"/>
      <c r="K310" s="114"/>
      <c r="L310" s="114"/>
      <c r="M310" s="114"/>
      <c r="N310" s="117" t="e">
        <f>INDEX(DATOS!$J$4:$N$8,Mapa!L310:L312,Mapa!M310:M312)</f>
        <v>#VALUE!</v>
      </c>
      <c r="O310" s="66"/>
      <c r="P310" s="64"/>
      <c r="Q310" s="64" t="str">
        <f>_xlfn.IFS(P310=DATOS!$R$2,DATOS!$S$2,P310=DATOS!$R$3,DATOS!$S$3,P310=DATOS!$R$4,DATOS!$S$4,P310=DATOS!$R$5,DATOS!$S$5,P310=DATOS!$R$6,DATOS!$S$6)</f>
        <v>Vacía</v>
      </c>
      <c r="R310" s="67" t="str">
        <f>_xlfn.IFS(Q310=DATOS!$S$2,DATOS!$T$2,Q310=DATOS!$S$4,DATOS!$T$4,Q310=DATOS!$S$5,DATOS!$T$5,Q310=DATOS!$S$6,DATOS!$T$6)</f>
        <v>Vacía</v>
      </c>
      <c r="S310" s="116" t="e">
        <f>AVERAGE(R310:R312)</f>
        <v>#DIV/0!</v>
      </c>
      <c r="T310" s="114" t="e">
        <f>IF(S310&gt;=100,"Fuerte",IF(OR(S310=99,S310&gt;=50),"Moderado","Débil"))</f>
        <v>#DIV/0!</v>
      </c>
      <c r="U310" s="116"/>
      <c r="V310" s="116"/>
      <c r="W310" s="116" t="e">
        <f>_xlfn.IFS(AND(T310=DATOS!$S$5,U310=DATOS!$X$2),2,AND(T310=DATOS!$S$5,U310=DATOS!$U$4),0,AND(T310=DATOS!$S$5,U310=DATOS!$U$3),0,AND(T310=DATOS!$S$4,U310=DATOS!$U$2,1),1,AND(T310=DATOS!$S$4,U310=DATOS!$U$4),0,AND(T310=DATOS!$S$4,U310=DATOS!$U$3),0,AND(T310=DATOS!$S$2,U310=DATOS!$U$4),0)</f>
        <v>#DIV/0!</v>
      </c>
      <c r="X310" s="116" t="e">
        <f>_xlfn.IFS(AND(T310=DATOS!$S$5,V310=DATOS!$U$2),2,AND(T310=DATOS!$S$5,V310=DATOS!$U$4),0,AND(T310=DATOS!$S$5,V310=DATOS!$U$3),1,AND(T310=DATOS!$S$4,V310=DATOS!$U$2,1),1,AND(T310=DATOS!$S$4,V310=DATOS!$U$4),0,AND(T310=DATOS!$S$4,V310=DATOS!$U$3),0,AND(T310=DATOS!$S$2,V310=DATOS!$U$4),0)</f>
        <v>#DIV/0!</v>
      </c>
      <c r="Y310" s="116" t="e">
        <f>L310-W310</f>
        <v>#DIV/0!</v>
      </c>
      <c r="Z310" s="116" t="e">
        <f>M310-X310</f>
        <v>#DIV/0!</v>
      </c>
      <c r="AA310" s="116" t="e">
        <f>_xlfn.IFS(AND(Y310=0),1,AND(Y310=1),1,AND(Y310=2),2,AND(Y310=3),3,AND(Y310=4),4,AND(Y310=5),5,AND(Y310=-1),1)</f>
        <v>#DIV/0!</v>
      </c>
      <c r="AB310" s="116" t="e">
        <f>_xlfn.IFS(AND(Z310=0),1,AND(Z310=1),1,AND(Z310=2),2,AND(Z310=3),3,AND(Z310=4),4,AND(Z310=5),5,AND(Z310=-1),1)</f>
        <v>#DIV/0!</v>
      </c>
      <c r="AC310" s="117" t="e">
        <f>INDEX(DATOS!$J$4:$N$8,Mapa!AA310:AA312,Mapa!AB310:AB312)</f>
        <v>#DIV/0!</v>
      </c>
      <c r="AD310" s="114" t="e">
        <f>_xlfn.IFS(AC310=DATOS!$O$2,DATOS!$P$2,AC310=DATOS!$O$3,DATOS!$P$3,AC310=DATOS!$O$4,DATOS!$P$4,AC310=DATOS!$O$5,DATOS!$P$5)</f>
        <v>#DIV/0!</v>
      </c>
      <c r="AE310" s="114"/>
      <c r="AF310" s="114"/>
      <c r="AG310" s="114"/>
      <c r="AH310" s="115"/>
      <c r="AI310" s="115"/>
      <c r="AJ310" s="114"/>
      <c r="AK310" s="114"/>
      <c r="AL310" s="114"/>
      <c r="AM310" s="114"/>
      <c r="AN310" s="114"/>
      <c r="AO310" s="114"/>
      <c r="AP310" s="114"/>
    </row>
    <row r="311" spans="3:42" ht="54.75" customHeight="1" x14ac:dyDescent="0.3">
      <c r="C311" s="118"/>
      <c r="D311" s="64"/>
      <c r="E311" s="114"/>
      <c r="F311" s="66"/>
      <c r="G311" s="66"/>
      <c r="H311" s="114"/>
      <c r="I311" s="114"/>
      <c r="J311" s="65"/>
      <c r="K311" s="114"/>
      <c r="L311" s="114"/>
      <c r="M311" s="114"/>
      <c r="N311" s="117"/>
      <c r="O311" s="66"/>
      <c r="P311" s="64"/>
      <c r="Q311" s="64" t="str">
        <f>_xlfn.IFS(P311=DATOS!$R$2,DATOS!$S$2,P311=DATOS!$R$3,DATOS!$S$3,P311=DATOS!$R$4,DATOS!$S$4,P311=DATOS!$R$5,DATOS!$S$5,P311=DATOS!$R$6,DATOS!$S$6)</f>
        <v>Vacía</v>
      </c>
      <c r="R311" s="67" t="str">
        <f>_xlfn.IFS(Q311=DATOS!$S$2,DATOS!$T$2,Q311=DATOS!$S$4,DATOS!$T$4,Q311=DATOS!$S$5,DATOS!$T$5,Q311=DATOS!$S$6,DATOS!$T$6)</f>
        <v>Vacía</v>
      </c>
      <c r="S311" s="116"/>
      <c r="T311" s="114"/>
      <c r="U311" s="116"/>
      <c r="V311" s="116"/>
      <c r="W311" s="114"/>
      <c r="X311" s="114"/>
      <c r="Y311" s="116"/>
      <c r="Z311" s="116"/>
      <c r="AA311" s="114"/>
      <c r="AB311" s="114"/>
      <c r="AC311" s="117"/>
      <c r="AD311" s="114"/>
      <c r="AE311" s="114"/>
      <c r="AF311" s="114"/>
      <c r="AG311" s="114"/>
      <c r="AH311" s="115"/>
      <c r="AI311" s="115"/>
      <c r="AJ311" s="114"/>
      <c r="AK311" s="114"/>
      <c r="AL311" s="114"/>
      <c r="AM311" s="114"/>
      <c r="AN311" s="114"/>
      <c r="AO311" s="114"/>
      <c r="AP311" s="114"/>
    </row>
    <row r="312" spans="3:42" ht="54.75" customHeight="1" x14ac:dyDescent="0.3">
      <c r="C312" s="118"/>
      <c r="D312" s="64"/>
      <c r="E312" s="114"/>
      <c r="F312" s="66"/>
      <c r="G312" s="66"/>
      <c r="H312" s="114"/>
      <c r="I312" s="114"/>
      <c r="J312" s="65"/>
      <c r="K312" s="114"/>
      <c r="L312" s="114"/>
      <c r="M312" s="114"/>
      <c r="N312" s="117"/>
      <c r="O312" s="66"/>
      <c r="P312" s="64"/>
      <c r="Q312" s="64" t="str">
        <f>_xlfn.IFS(P312=DATOS!$R$2,DATOS!$S$2,P312=DATOS!$R$3,DATOS!$S$3,P312=DATOS!$R$4,DATOS!$S$4,P312=DATOS!$R$5,DATOS!$S$5,P312=DATOS!$R$6,DATOS!$S$6)</f>
        <v>Vacía</v>
      </c>
      <c r="R312" s="67" t="str">
        <f>_xlfn.IFS(Q312=DATOS!$S$2,DATOS!$T$2,Q312=DATOS!$S$4,DATOS!$T$4,Q312=DATOS!$S$5,DATOS!$T$5,Q312=DATOS!$S$6,DATOS!$T$6)</f>
        <v>Vacía</v>
      </c>
      <c r="S312" s="114"/>
      <c r="T312" s="114"/>
      <c r="U312" s="116"/>
      <c r="V312" s="116"/>
      <c r="W312" s="114"/>
      <c r="X312" s="114"/>
      <c r="Y312" s="116"/>
      <c r="Z312" s="116"/>
      <c r="AA312" s="114"/>
      <c r="AB312" s="114"/>
      <c r="AC312" s="117"/>
      <c r="AD312" s="114"/>
      <c r="AE312" s="114"/>
      <c r="AF312" s="114"/>
      <c r="AG312" s="114"/>
      <c r="AH312" s="115"/>
      <c r="AI312" s="115"/>
      <c r="AJ312" s="114"/>
      <c r="AK312" s="114"/>
      <c r="AL312" s="114"/>
      <c r="AM312" s="114"/>
      <c r="AN312" s="114"/>
      <c r="AO312" s="114"/>
      <c r="AP312" s="114"/>
    </row>
    <row r="313" spans="3:42" ht="54.75" customHeight="1" x14ac:dyDescent="0.3">
      <c r="C313" s="118"/>
      <c r="D313" s="64"/>
      <c r="E313" s="114"/>
      <c r="F313" s="66"/>
      <c r="G313" s="66"/>
      <c r="H313" s="114"/>
      <c r="I313" s="114"/>
      <c r="J313" s="65"/>
      <c r="K313" s="114"/>
      <c r="L313" s="114"/>
      <c r="M313" s="114"/>
      <c r="N313" s="117" t="e">
        <f>INDEX(DATOS!$J$4:$N$8,Mapa!L313:L315,Mapa!M313:M315)</f>
        <v>#VALUE!</v>
      </c>
      <c r="O313" s="66"/>
      <c r="P313" s="64"/>
      <c r="Q313" s="64" t="str">
        <f>_xlfn.IFS(P313=DATOS!$R$2,DATOS!$S$2,P313=DATOS!$R$3,DATOS!$S$3,P313=DATOS!$R$4,DATOS!$S$4,P313=DATOS!$R$5,DATOS!$S$5,P313=DATOS!$R$6,DATOS!$S$6)</f>
        <v>Vacía</v>
      </c>
      <c r="R313" s="67" t="str">
        <f>_xlfn.IFS(Q313=DATOS!$S$2,DATOS!$T$2,Q313=DATOS!$S$4,DATOS!$T$4,Q313=DATOS!$S$5,DATOS!$T$5,Q313=DATOS!$S$6,DATOS!$T$6)</f>
        <v>Vacía</v>
      </c>
      <c r="S313" s="116" t="e">
        <f>AVERAGE(R313:R315)</f>
        <v>#DIV/0!</v>
      </c>
      <c r="T313" s="114" t="e">
        <f>IF(S313&gt;=100,"Fuerte",IF(OR(S313=99,S313&gt;=50),"Moderado","Débil"))</f>
        <v>#DIV/0!</v>
      </c>
      <c r="U313" s="116"/>
      <c r="V313" s="116"/>
      <c r="W313" s="116" t="e">
        <f>_xlfn.IFS(AND(T313=DATOS!$S$5,U313=DATOS!$X$2),2,AND(T313=DATOS!$S$5,U313=DATOS!$U$4),0,AND(T313=DATOS!$S$5,U313=DATOS!$U$3),0,AND(T313=DATOS!$S$4,U313=DATOS!$U$2,1),1,AND(T313=DATOS!$S$4,U313=DATOS!$U$4),0,AND(T313=DATOS!$S$4,U313=DATOS!$U$3),0,AND(T313=DATOS!$S$2,U313=DATOS!$U$4),0)</f>
        <v>#DIV/0!</v>
      </c>
      <c r="X313" s="116" t="e">
        <f>_xlfn.IFS(AND(T313=DATOS!$S$5,V313=DATOS!$U$2),2,AND(T313=DATOS!$S$5,V313=DATOS!$U$4),0,AND(T313=DATOS!$S$5,V313=DATOS!$U$3),1,AND(T313=DATOS!$S$4,V313=DATOS!$U$2,1),1,AND(T313=DATOS!$S$4,V313=DATOS!$U$4),0,AND(T313=DATOS!$S$4,V313=DATOS!$U$3),0,AND(T313=DATOS!$S$2,V313=DATOS!$U$4),0)</f>
        <v>#DIV/0!</v>
      </c>
      <c r="Y313" s="116" t="e">
        <f>L313-W313</f>
        <v>#DIV/0!</v>
      </c>
      <c r="Z313" s="116" t="e">
        <f>M313-X313</f>
        <v>#DIV/0!</v>
      </c>
      <c r="AA313" s="116" t="e">
        <f>_xlfn.IFS(AND(Y313=0),1,AND(Y313=1),1,AND(Y313=2),2,AND(Y313=3),3,AND(Y313=4),4,AND(Y313=5),5,AND(Y313=-1),1)</f>
        <v>#DIV/0!</v>
      </c>
      <c r="AB313" s="116" t="e">
        <f>_xlfn.IFS(AND(Z313=0),1,AND(Z313=1),1,AND(Z313=2),2,AND(Z313=3),3,AND(Z313=4),4,AND(Z313=5),5,AND(Z313=-1),1)</f>
        <v>#DIV/0!</v>
      </c>
      <c r="AC313" s="117" t="e">
        <f>INDEX(DATOS!$J$4:$N$8,Mapa!AA313:AA315,Mapa!AB313:AB315)</f>
        <v>#DIV/0!</v>
      </c>
      <c r="AD313" s="114" t="e">
        <f>_xlfn.IFS(AC313=DATOS!$O$2,DATOS!$P$2,AC313=DATOS!$O$3,DATOS!$P$3,AC313=DATOS!$O$4,DATOS!$P$4,AC313=DATOS!$O$5,DATOS!$P$5)</f>
        <v>#DIV/0!</v>
      </c>
      <c r="AE313" s="114"/>
      <c r="AF313" s="114"/>
      <c r="AG313" s="114"/>
      <c r="AH313" s="115"/>
      <c r="AI313" s="115"/>
      <c r="AJ313" s="114"/>
      <c r="AK313" s="114"/>
      <c r="AL313" s="114"/>
      <c r="AM313" s="114"/>
      <c r="AN313" s="114"/>
      <c r="AO313" s="114"/>
      <c r="AP313" s="114"/>
    </row>
    <row r="314" spans="3:42" ht="54.75" customHeight="1" x14ac:dyDescent="0.3">
      <c r="C314" s="118"/>
      <c r="D314" s="64"/>
      <c r="E314" s="114"/>
      <c r="F314" s="66"/>
      <c r="G314" s="66"/>
      <c r="H314" s="114"/>
      <c r="I314" s="114"/>
      <c r="J314" s="65"/>
      <c r="K314" s="114"/>
      <c r="L314" s="114"/>
      <c r="M314" s="114"/>
      <c r="N314" s="117"/>
      <c r="O314" s="66"/>
      <c r="P314" s="64"/>
      <c r="Q314" s="64" t="str">
        <f>_xlfn.IFS(P314=DATOS!$R$2,DATOS!$S$2,P314=DATOS!$R$3,DATOS!$S$3,P314=DATOS!$R$4,DATOS!$S$4,P314=DATOS!$R$5,DATOS!$S$5,P314=DATOS!$R$6,DATOS!$S$6)</f>
        <v>Vacía</v>
      </c>
      <c r="R314" s="67" t="str">
        <f>_xlfn.IFS(Q314=DATOS!$S$2,DATOS!$T$2,Q314=DATOS!$S$4,DATOS!$T$4,Q314=DATOS!$S$5,DATOS!$T$5,Q314=DATOS!$S$6,DATOS!$T$6)</f>
        <v>Vacía</v>
      </c>
      <c r="S314" s="116"/>
      <c r="T314" s="114"/>
      <c r="U314" s="116"/>
      <c r="V314" s="116"/>
      <c r="W314" s="114"/>
      <c r="X314" s="114"/>
      <c r="Y314" s="116"/>
      <c r="Z314" s="116"/>
      <c r="AA314" s="114"/>
      <c r="AB314" s="114"/>
      <c r="AC314" s="117"/>
      <c r="AD314" s="114"/>
      <c r="AE314" s="114"/>
      <c r="AF314" s="114"/>
      <c r="AG314" s="114"/>
      <c r="AH314" s="115"/>
      <c r="AI314" s="115"/>
      <c r="AJ314" s="114"/>
      <c r="AK314" s="114"/>
      <c r="AL314" s="114"/>
      <c r="AM314" s="114"/>
      <c r="AN314" s="114"/>
      <c r="AO314" s="114"/>
      <c r="AP314" s="114"/>
    </row>
    <row r="315" spans="3:42" ht="54.75" customHeight="1" x14ac:dyDescent="0.3">
      <c r="C315" s="118"/>
      <c r="D315" s="64"/>
      <c r="E315" s="114"/>
      <c r="F315" s="66"/>
      <c r="G315" s="66"/>
      <c r="H315" s="114"/>
      <c r="I315" s="114"/>
      <c r="J315" s="65"/>
      <c r="K315" s="114"/>
      <c r="L315" s="114"/>
      <c r="M315" s="114"/>
      <c r="N315" s="117"/>
      <c r="O315" s="66"/>
      <c r="P315" s="64"/>
      <c r="Q315" s="64" t="str">
        <f>_xlfn.IFS(P315=DATOS!$R$2,DATOS!$S$2,P315=DATOS!$R$3,DATOS!$S$3,P315=DATOS!$R$4,DATOS!$S$4,P315=DATOS!$R$5,DATOS!$S$5,P315=DATOS!$R$6,DATOS!$S$6)</f>
        <v>Vacía</v>
      </c>
      <c r="R315" s="67" t="str">
        <f>_xlfn.IFS(Q315=DATOS!$S$2,DATOS!$T$2,Q315=DATOS!$S$4,DATOS!$T$4,Q315=DATOS!$S$5,DATOS!$T$5,Q315=DATOS!$S$6,DATOS!$T$6)</f>
        <v>Vacía</v>
      </c>
      <c r="S315" s="114"/>
      <c r="T315" s="114"/>
      <c r="U315" s="116"/>
      <c r="V315" s="116"/>
      <c r="W315" s="114"/>
      <c r="X315" s="114"/>
      <c r="Y315" s="116"/>
      <c r="Z315" s="116"/>
      <c r="AA315" s="114"/>
      <c r="AB315" s="114"/>
      <c r="AC315" s="117"/>
      <c r="AD315" s="114"/>
      <c r="AE315" s="114"/>
      <c r="AF315" s="114"/>
      <c r="AG315" s="114"/>
      <c r="AH315" s="115"/>
      <c r="AI315" s="115"/>
      <c r="AJ315" s="114"/>
      <c r="AK315" s="114"/>
      <c r="AL315" s="114"/>
      <c r="AM315" s="114"/>
      <c r="AN315" s="114"/>
      <c r="AO315" s="114"/>
      <c r="AP315" s="114"/>
    </row>
    <row r="316" spans="3:42" ht="54.75" customHeight="1" x14ac:dyDescent="0.3">
      <c r="C316" s="118"/>
      <c r="D316" s="64"/>
      <c r="E316" s="114"/>
      <c r="F316" s="66"/>
      <c r="G316" s="66"/>
      <c r="H316" s="114"/>
      <c r="I316" s="114"/>
      <c r="J316" s="65"/>
      <c r="K316" s="114"/>
      <c r="L316" s="114"/>
      <c r="M316" s="114"/>
      <c r="N316" s="117" t="e">
        <f>INDEX(DATOS!$J$4:$N$8,Mapa!L316:L318,Mapa!M316:M318)</f>
        <v>#VALUE!</v>
      </c>
      <c r="O316" s="66"/>
      <c r="P316" s="64"/>
      <c r="Q316" s="64" t="str">
        <f>_xlfn.IFS(P316=DATOS!$R$2,DATOS!$S$2,P316=DATOS!$R$3,DATOS!$S$3,P316=DATOS!$R$4,DATOS!$S$4,P316=DATOS!$R$5,DATOS!$S$5,P316=DATOS!$R$6,DATOS!$S$6)</f>
        <v>Vacía</v>
      </c>
      <c r="R316" s="67" t="str">
        <f>_xlfn.IFS(Q316=DATOS!$S$2,DATOS!$T$2,Q316=DATOS!$S$4,DATOS!$T$4,Q316=DATOS!$S$5,DATOS!$T$5,Q316=DATOS!$S$6,DATOS!$T$6)</f>
        <v>Vacía</v>
      </c>
      <c r="S316" s="116" t="e">
        <f>AVERAGE(R316:R318)</f>
        <v>#DIV/0!</v>
      </c>
      <c r="T316" s="114" t="e">
        <f>IF(S316&gt;=100,"Fuerte",IF(OR(S316=99,S316&gt;=50),"Moderado","Débil"))</f>
        <v>#DIV/0!</v>
      </c>
      <c r="U316" s="116"/>
      <c r="V316" s="116"/>
      <c r="W316" s="116" t="e">
        <f>_xlfn.IFS(AND(T316=DATOS!$S$5,U316=DATOS!$X$2),2,AND(T316=DATOS!$S$5,U316=DATOS!$U$4),0,AND(T316=DATOS!$S$5,U316=DATOS!$U$3),0,AND(T316=DATOS!$S$4,U316=DATOS!$U$2,1),1,AND(T316=DATOS!$S$4,U316=DATOS!$U$4),0,AND(T316=DATOS!$S$4,U316=DATOS!$U$3),0,AND(T316=DATOS!$S$2,U316=DATOS!$U$4),0)</f>
        <v>#DIV/0!</v>
      </c>
      <c r="X316" s="116" t="e">
        <f>_xlfn.IFS(AND(T316=DATOS!$S$5,V316=DATOS!$U$2),2,AND(T316=DATOS!$S$5,V316=DATOS!$U$4),0,AND(T316=DATOS!$S$5,V316=DATOS!$U$3),1,AND(T316=DATOS!$S$4,V316=DATOS!$U$2,1),1,AND(T316=DATOS!$S$4,V316=DATOS!$U$4),0,AND(T316=DATOS!$S$4,V316=DATOS!$U$3),0,AND(T316=DATOS!$S$2,V316=DATOS!$U$4),0)</f>
        <v>#DIV/0!</v>
      </c>
      <c r="Y316" s="116" t="e">
        <f>L316-W316</f>
        <v>#DIV/0!</v>
      </c>
      <c r="Z316" s="116" t="e">
        <f>M316-X316</f>
        <v>#DIV/0!</v>
      </c>
      <c r="AA316" s="116" t="e">
        <f>_xlfn.IFS(AND(Y316=0),1,AND(Y316=1),1,AND(Y316=2),2,AND(Y316=3),3,AND(Y316=4),4,AND(Y316=5),5,AND(Y316=-1),1)</f>
        <v>#DIV/0!</v>
      </c>
      <c r="AB316" s="116" t="e">
        <f>_xlfn.IFS(AND(Z316=0),1,AND(Z316=1),1,AND(Z316=2),2,AND(Z316=3),3,AND(Z316=4),4,AND(Z316=5),5,AND(Z316=-1),1)</f>
        <v>#DIV/0!</v>
      </c>
      <c r="AC316" s="117" t="e">
        <f>INDEX(DATOS!$J$4:$N$8,Mapa!AA316:AA318,Mapa!AB316:AB318)</f>
        <v>#DIV/0!</v>
      </c>
      <c r="AD316" s="114" t="e">
        <f>_xlfn.IFS(AC316=DATOS!$O$2,DATOS!$P$2,AC316=DATOS!$O$3,DATOS!$P$3,AC316=DATOS!$O$4,DATOS!$P$4,AC316=DATOS!$O$5,DATOS!$P$5)</f>
        <v>#DIV/0!</v>
      </c>
      <c r="AE316" s="114"/>
      <c r="AF316" s="114"/>
      <c r="AG316" s="114"/>
      <c r="AH316" s="115"/>
      <c r="AI316" s="115"/>
      <c r="AJ316" s="114"/>
      <c r="AK316" s="114"/>
      <c r="AL316" s="114"/>
      <c r="AM316" s="114"/>
      <c r="AN316" s="114"/>
      <c r="AO316" s="114"/>
      <c r="AP316" s="114"/>
    </row>
    <row r="317" spans="3:42" ht="54.75" customHeight="1" x14ac:dyDescent="0.3">
      <c r="C317" s="118"/>
      <c r="D317" s="64"/>
      <c r="E317" s="114"/>
      <c r="F317" s="66"/>
      <c r="G317" s="66"/>
      <c r="H317" s="114"/>
      <c r="I317" s="114"/>
      <c r="J317" s="65"/>
      <c r="K317" s="114"/>
      <c r="L317" s="114"/>
      <c r="M317" s="114"/>
      <c r="N317" s="117"/>
      <c r="O317" s="66"/>
      <c r="P317" s="64"/>
      <c r="Q317" s="64" t="str">
        <f>_xlfn.IFS(P317=DATOS!$R$2,DATOS!$S$2,P317=DATOS!$R$3,DATOS!$S$3,P317=DATOS!$R$4,DATOS!$S$4,P317=DATOS!$R$5,DATOS!$S$5,P317=DATOS!$R$6,DATOS!$S$6)</f>
        <v>Vacía</v>
      </c>
      <c r="R317" s="67" t="str">
        <f>_xlfn.IFS(Q317=DATOS!$S$2,DATOS!$T$2,Q317=DATOS!$S$4,DATOS!$T$4,Q317=DATOS!$S$5,DATOS!$T$5,Q317=DATOS!$S$6,DATOS!$T$6)</f>
        <v>Vacía</v>
      </c>
      <c r="S317" s="116"/>
      <c r="T317" s="114"/>
      <c r="U317" s="116"/>
      <c r="V317" s="116"/>
      <c r="W317" s="114"/>
      <c r="X317" s="114"/>
      <c r="Y317" s="116"/>
      <c r="Z317" s="116"/>
      <c r="AA317" s="114"/>
      <c r="AB317" s="114"/>
      <c r="AC317" s="117"/>
      <c r="AD317" s="114"/>
      <c r="AE317" s="114"/>
      <c r="AF317" s="114"/>
      <c r="AG317" s="114"/>
      <c r="AH317" s="115"/>
      <c r="AI317" s="115"/>
      <c r="AJ317" s="114"/>
      <c r="AK317" s="114"/>
      <c r="AL317" s="114"/>
      <c r="AM317" s="114"/>
      <c r="AN317" s="114"/>
      <c r="AO317" s="114"/>
      <c r="AP317" s="114"/>
    </row>
    <row r="318" spans="3:42" ht="54.75" customHeight="1" x14ac:dyDescent="0.3">
      <c r="C318" s="118"/>
      <c r="D318" s="64"/>
      <c r="E318" s="114"/>
      <c r="F318" s="66"/>
      <c r="G318" s="66"/>
      <c r="H318" s="114"/>
      <c r="I318" s="114"/>
      <c r="J318" s="65"/>
      <c r="K318" s="114"/>
      <c r="L318" s="114"/>
      <c r="M318" s="114"/>
      <c r="N318" s="117"/>
      <c r="O318" s="66"/>
      <c r="P318" s="64"/>
      <c r="Q318" s="64" t="str">
        <f>_xlfn.IFS(P318=DATOS!$R$2,DATOS!$S$2,P318=DATOS!$R$3,DATOS!$S$3,P318=DATOS!$R$4,DATOS!$S$4,P318=DATOS!$R$5,DATOS!$S$5,P318=DATOS!$R$6,DATOS!$S$6)</f>
        <v>Vacía</v>
      </c>
      <c r="R318" s="67" t="str">
        <f>_xlfn.IFS(Q318=DATOS!$S$2,DATOS!$T$2,Q318=DATOS!$S$4,DATOS!$T$4,Q318=DATOS!$S$5,DATOS!$T$5,Q318=DATOS!$S$6,DATOS!$T$6)</f>
        <v>Vacía</v>
      </c>
      <c r="S318" s="114"/>
      <c r="T318" s="114"/>
      <c r="U318" s="116"/>
      <c r="V318" s="116"/>
      <c r="W318" s="114"/>
      <c r="X318" s="114"/>
      <c r="Y318" s="116"/>
      <c r="Z318" s="116"/>
      <c r="AA318" s="114"/>
      <c r="AB318" s="114"/>
      <c r="AC318" s="117"/>
      <c r="AD318" s="114"/>
      <c r="AE318" s="114"/>
      <c r="AF318" s="114"/>
      <c r="AG318" s="114"/>
      <c r="AH318" s="115"/>
      <c r="AI318" s="115"/>
      <c r="AJ318" s="114"/>
      <c r="AK318" s="114"/>
      <c r="AL318" s="114"/>
      <c r="AM318" s="114"/>
      <c r="AN318" s="114"/>
      <c r="AO318" s="114"/>
      <c r="AP318" s="114"/>
    </row>
    <row r="319" spans="3:42" ht="54.75" customHeight="1" x14ac:dyDescent="0.3">
      <c r="C319" s="118"/>
      <c r="D319" s="64"/>
      <c r="E319" s="114"/>
      <c r="F319" s="66"/>
      <c r="G319" s="66"/>
      <c r="H319" s="114"/>
      <c r="I319" s="114"/>
      <c r="J319" s="65"/>
      <c r="K319" s="114"/>
      <c r="L319" s="114"/>
      <c r="M319" s="114"/>
      <c r="N319" s="117" t="e">
        <f>INDEX(DATOS!$J$4:$N$8,Mapa!L319:L321,Mapa!M319:M321)</f>
        <v>#VALUE!</v>
      </c>
      <c r="O319" s="66"/>
      <c r="P319" s="64"/>
      <c r="Q319" s="64" t="str">
        <f>_xlfn.IFS(P319=DATOS!$R$2,DATOS!$S$2,P319=DATOS!$R$3,DATOS!$S$3,P319=DATOS!$R$4,DATOS!$S$4,P319=DATOS!$R$5,DATOS!$S$5,P319=DATOS!$R$6,DATOS!$S$6)</f>
        <v>Vacía</v>
      </c>
      <c r="R319" s="67" t="str">
        <f>_xlfn.IFS(Q319=DATOS!$S$2,DATOS!$T$2,Q319=DATOS!$S$4,DATOS!$T$4,Q319=DATOS!$S$5,DATOS!$T$5,Q319=DATOS!$S$6,DATOS!$T$6)</f>
        <v>Vacía</v>
      </c>
      <c r="S319" s="116" t="e">
        <f>AVERAGE(R319:R321)</f>
        <v>#DIV/0!</v>
      </c>
      <c r="T319" s="114" t="e">
        <f>IF(S319&gt;=100,"Fuerte",IF(OR(S319=99,S319&gt;=50),"Moderado","Débil"))</f>
        <v>#DIV/0!</v>
      </c>
      <c r="U319" s="116"/>
      <c r="V319" s="116"/>
      <c r="W319" s="116" t="e">
        <f>_xlfn.IFS(AND(T319=DATOS!$S$5,U319=DATOS!$X$2),2,AND(T319=DATOS!$S$5,U319=DATOS!$U$4),0,AND(T319=DATOS!$S$5,U319=DATOS!$U$3),0,AND(T319=DATOS!$S$4,U319=DATOS!$U$2,1),1,AND(T319=DATOS!$S$4,U319=DATOS!$U$4),0,AND(T319=DATOS!$S$4,U319=DATOS!$U$3),0,AND(T319=DATOS!$S$2,U319=DATOS!$U$4),0)</f>
        <v>#DIV/0!</v>
      </c>
      <c r="X319" s="116" t="e">
        <f>_xlfn.IFS(AND(T319=DATOS!$S$5,V319=DATOS!$U$2),2,AND(T319=DATOS!$S$5,V319=DATOS!$U$4),0,AND(T319=DATOS!$S$5,V319=DATOS!$U$3),1,AND(T319=DATOS!$S$4,V319=DATOS!$U$2,1),1,AND(T319=DATOS!$S$4,V319=DATOS!$U$4),0,AND(T319=DATOS!$S$4,V319=DATOS!$U$3),0,AND(T319=DATOS!$S$2,V319=DATOS!$U$4),0)</f>
        <v>#DIV/0!</v>
      </c>
      <c r="Y319" s="116" t="e">
        <f>L319-W319</f>
        <v>#DIV/0!</v>
      </c>
      <c r="Z319" s="116" t="e">
        <f>M319-X319</f>
        <v>#DIV/0!</v>
      </c>
      <c r="AA319" s="116" t="e">
        <f>_xlfn.IFS(AND(Y319=0),1,AND(Y319=1),1,AND(Y319=2),2,AND(Y319=3),3,AND(Y319=4),4,AND(Y319=5),5,AND(Y319=-1),1)</f>
        <v>#DIV/0!</v>
      </c>
      <c r="AB319" s="116" t="e">
        <f>_xlfn.IFS(AND(Z319=0),1,AND(Z319=1),1,AND(Z319=2),2,AND(Z319=3),3,AND(Z319=4),4,AND(Z319=5),5,AND(Z319=-1),1)</f>
        <v>#DIV/0!</v>
      </c>
      <c r="AC319" s="117" t="e">
        <f>INDEX(DATOS!$J$4:$N$8,Mapa!AA319:AA321,Mapa!AB319:AB321)</f>
        <v>#DIV/0!</v>
      </c>
      <c r="AD319" s="114" t="e">
        <f>_xlfn.IFS(AC319=DATOS!$O$2,DATOS!$P$2,AC319=DATOS!$O$3,DATOS!$P$3,AC319=DATOS!$O$4,DATOS!$P$4,AC319=DATOS!$O$5,DATOS!$P$5)</f>
        <v>#DIV/0!</v>
      </c>
      <c r="AE319" s="114"/>
      <c r="AF319" s="114"/>
      <c r="AG319" s="114"/>
      <c r="AH319" s="115"/>
      <c r="AI319" s="115"/>
      <c r="AJ319" s="114"/>
      <c r="AK319" s="114"/>
      <c r="AL319" s="114"/>
      <c r="AM319" s="114"/>
      <c r="AN319" s="114"/>
      <c r="AO319" s="114"/>
      <c r="AP319" s="114"/>
    </row>
    <row r="320" spans="3:42" ht="54.75" customHeight="1" x14ac:dyDescent="0.3">
      <c r="C320" s="118"/>
      <c r="D320" s="64"/>
      <c r="E320" s="114"/>
      <c r="F320" s="66"/>
      <c r="G320" s="66"/>
      <c r="H320" s="114"/>
      <c r="I320" s="114"/>
      <c r="J320" s="65"/>
      <c r="K320" s="114"/>
      <c r="L320" s="114"/>
      <c r="M320" s="114"/>
      <c r="N320" s="117"/>
      <c r="O320" s="66"/>
      <c r="P320" s="64"/>
      <c r="Q320" s="64" t="str">
        <f>_xlfn.IFS(P320=DATOS!$R$2,DATOS!$S$2,P320=DATOS!$R$3,DATOS!$S$3,P320=DATOS!$R$4,DATOS!$S$4,P320=DATOS!$R$5,DATOS!$S$5,P320=DATOS!$R$6,DATOS!$S$6)</f>
        <v>Vacía</v>
      </c>
      <c r="R320" s="67" t="str">
        <f>_xlfn.IFS(Q320=DATOS!$S$2,DATOS!$T$2,Q320=DATOS!$S$4,DATOS!$T$4,Q320=DATOS!$S$5,DATOS!$T$5,Q320=DATOS!$S$6,DATOS!$T$6)</f>
        <v>Vacía</v>
      </c>
      <c r="S320" s="116"/>
      <c r="T320" s="114"/>
      <c r="U320" s="116"/>
      <c r="V320" s="116"/>
      <c r="W320" s="114"/>
      <c r="X320" s="114"/>
      <c r="Y320" s="116"/>
      <c r="Z320" s="116"/>
      <c r="AA320" s="114"/>
      <c r="AB320" s="114"/>
      <c r="AC320" s="117"/>
      <c r="AD320" s="114"/>
      <c r="AE320" s="114"/>
      <c r="AF320" s="114"/>
      <c r="AG320" s="114"/>
      <c r="AH320" s="115"/>
      <c r="AI320" s="115"/>
      <c r="AJ320" s="114"/>
      <c r="AK320" s="114"/>
      <c r="AL320" s="114"/>
      <c r="AM320" s="114"/>
      <c r="AN320" s="114"/>
      <c r="AO320" s="114"/>
      <c r="AP320" s="114"/>
    </row>
    <row r="321" spans="3:42" ht="54.75" customHeight="1" x14ac:dyDescent="0.3">
      <c r="C321" s="118"/>
      <c r="D321" s="64"/>
      <c r="E321" s="114"/>
      <c r="F321" s="66"/>
      <c r="G321" s="66"/>
      <c r="H321" s="114"/>
      <c r="I321" s="114"/>
      <c r="J321" s="65"/>
      <c r="K321" s="114"/>
      <c r="L321" s="114"/>
      <c r="M321" s="114"/>
      <c r="N321" s="117"/>
      <c r="O321" s="66"/>
      <c r="P321" s="64"/>
      <c r="Q321" s="64" t="str">
        <f>_xlfn.IFS(P321=DATOS!$R$2,DATOS!$S$2,P321=DATOS!$R$3,DATOS!$S$3,P321=DATOS!$R$4,DATOS!$S$4,P321=DATOS!$R$5,DATOS!$S$5,P321=DATOS!$R$6,DATOS!$S$6)</f>
        <v>Vacía</v>
      </c>
      <c r="R321" s="67" t="str">
        <f>_xlfn.IFS(Q321=DATOS!$S$2,DATOS!$T$2,Q321=DATOS!$S$4,DATOS!$T$4,Q321=DATOS!$S$5,DATOS!$T$5,Q321=DATOS!$S$6,DATOS!$T$6)</f>
        <v>Vacía</v>
      </c>
      <c r="S321" s="114"/>
      <c r="T321" s="114"/>
      <c r="U321" s="116"/>
      <c r="V321" s="116"/>
      <c r="W321" s="114"/>
      <c r="X321" s="114"/>
      <c r="Y321" s="116"/>
      <c r="Z321" s="116"/>
      <c r="AA321" s="114"/>
      <c r="AB321" s="114"/>
      <c r="AC321" s="117"/>
      <c r="AD321" s="114"/>
      <c r="AE321" s="114"/>
      <c r="AF321" s="114"/>
      <c r="AG321" s="114"/>
      <c r="AH321" s="115"/>
      <c r="AI321" s="115"/>
      <c r="AJ321" s="114"/>
      <c r="AK321" s="114"/>
      <c r="AL321" s="114"/>
      <c r="AM321" s="114"/>
      <c r="AN321" s="114"/>
      <c r="AO321" s="114"/>
      <c r="AP321" s="114"/>
    </row>
    <row r="322" spans="3:42" ht="54.75" customHeight="1" x14ac:dyDescent="0.3">
      <c r="C322" s="118"/>
      <c r="D322" s="64"/>
      <c r="E322" s="114"/>
      <c r="F322" s="66"/>
      <c r="G322" s="66"/>
      <c r="H322" s="114"/>
      <c r="I322" s="114"/>
      <c r="J322" s="65"/>
      <c r="K322" s="114"/>
      <c r="L322" s="114"/>
      <c r="M322" s="114"/>
      <c r="N322" s="117" t="e">
        <f>INDEX(DATOS!$J$4:$N$8,Mapa!L322:L324,Mapa!M322:M324)</f>
        <v>#VALUE!</v>
      </c>
      <c r="O322" s="66"/>
      <c r="P322" s="64"/>
      <c r="Q322" s="64" t="str">
        <f>_xlfn.IFS(P322=DATOS!$R$2,DATOS!$S$2,P322=DATOS!$R$3,DATOS!$S$3,P322=DATOS!$R$4,DATOS!$S$4,P322=DATOS!$R$5,DATOS!$S$5,P322=DATOS!$R$6,DATOS!$S$6)</f>
        <v>Vacía</v>
      </c>
      <c r="R322" s="67" t="str">
        <f>_xlfn.IFS(Q322=DATOS!$S$2,DATOS!$T$2,Q322=DATOS!$S$4,DATOS!$T$4,Q322=DATOS!$S$5,DATOS!$T$5,Q322=DATOS!$S$6,DATOS!$T$6)</f>
        <v>Vacía</v>
      </c>
      <c r="S322" s="116" t="e">
        <f>AVERAGE(R322:R324)</f>
        <v>#DIV/0!</v>
      </c>
      <c r="T322" s="114" t="e">
        <f>IF(S322&gt;=100,"Fuerte",IF(OR(S322=99,S322&gt;=50),"Moderado","Débil"))</f>
        <v>#DIV/0!</v>
      </c>
      <c r="U322" s="116"/>
      <c r="V322" s="116"/>
      <c r="W322" s="116" t="e">
        <f>_xlfn.IFS(AND(T322=DATOS!$S$5,U322=DATOS!$X$2),2,AND(T322=DATOS!$S$5,U322=DATOS!$U$4),0,AND(T322=DATOS!$S$5,U322=DATOS!$U$3),0,AND(T322=DATOS!$S$4,U322=DATOS!$U$2,1),1,AND(T322=DATOS!$S$4,U322=DATOS!$U$4),0,AND(T322=DATOS!$S$4,U322=DATOS!$U$3),0,AND(T322=DATOS!$S$2,U322=DATOS!$U$4),0)</f>
        <v>#DIV/0!</v>
      </c>
      <c r="X322" s="116" t="e">
        <f>_xlfn.IFS(AND(T322=DATOS!$S$5,V322=DATOS!$U$2),2,AND(T322=DATOS!$S$5,V322=DATOS!$U$4),0,AND(T322=DATOS!$S$5,V322=DATOS!$U$3),1,AND(T322=DATOS!$S$4,V322=DATOS!$U$2,1),1,AND(T322=DATOS!$S$4,V322=DATOS!$U$4),0,AND(T322=DATOS!$S$4,V322=DATOS!$U$3),0,AND(T322=DATOS!$S$2,V322=DATOS!$U$4),0)</f>
        <v>#DIV/0!</v>
      </c>
      <c r="Y322" s="116" t="e">
        <f>L322-W322</f>
        <v>#DIV/0!</v>
      </c>
      <c r="Z322" s="116" t="e">
        <f>M322-X322</f>
        <v>#DIV/0!</v>
      </c>
      <c r="AA322" s="116" t="e">
        <f>_xlfn.IFS(AND(Y322=0),1,AND(Y322=1),1,AND(Y322=2),2,AND(Y322=3),3,AND(Y322=4),4,AND(Y322=5),5,AND(Y322=-1),1)</f>
        <v>#DIV/0!</v>
      </c>
      <c r="AB322" s="116" t="e">
        <f>_xlfn.IFS(AND(Z322=0),1,AND(Z322=1),1,AND(Z322=2),2,AND(Z322=3),3,AND(Z322=4),4,AND(Z322=5),5,AND(Z322=-1),1)</f>
        <v>#DIV/0!</v>
      </c>
      <c r="AC322" s="117" t="e">
        <f>INDEX(DATOS!$J$4:$N$8,Mapa!AA322:AA324,Mapa!AB322:AB324)</f>
        <v>#DIV/0!</v>
      </c>
      <c r="AD322" s="114" t="e">
        <f>_xlfn.IFS(AC322=DATOS!$O$2,DATOS!$P$2,AC322=DATOS!$O$3,DATOS!$P$3,AC322=DATOS!$O$4,DATOS!$P$4,AC322=DATOS!$O$5,DATOS!$P$5)</f>
        <v>#DIV/0!</v>
      </c>
      <c r="AE322" s="114"/>
      <c r="AF322" s="114"/>
      <c r="AG322" s="114"/>
      <c r="AH322" s="115"/>
      <c r="AI322" s="115"/>
      <c r="AJ322" s="114"/>
      <c r="AK322" s="114"/>
      <c r="AL322" s="114"/>
      <c r="AM322" s="114"/>
      <c r="AN322" s="114"/>
      <c r="AO322" s="114"/>
      <c r="AP322" s="114"/>
    </row>
    <row r="323" spans="3:42" ht="54.75" customHeight="1" x14ac:dyDescent="0.3">
      <c r="C323" s="118"/>
      <c r="D323" s="64"/>
      <c r="E323" s="114"/>
      <c r="F323" s="66"/>
      <c r="G323" s="66"/>
      <c r="H323" s="114"/>
      <c r="I323" s="114"/>
      <c r="J323" s="65"/>
      <c r="K323" s="114"/>
      <c r="L323" s="114"/>
      <c r="M323" s="114"/>
      <c r="N323" s="117"/>
      <c r="O323" s="66"/>
      <c r="P323" s="64"/>
      <c r="Q323" s="64" t="str">
        <f>_xlfn.IFS(P323=DATOS!$R$2,DATOS!$S$2,P323=DATOS!$R$3,DATOS!$S$3,P323=DATOS!$R$4,DATOS!$S$4,P323=DATOS!$R$5,DATOS!$S$5,P323=DATOS!$R$6,DATOS!$S$6)</f>
        <v>Vacía</v>
      </c>
      <c r="R323" s="67" t="str">
        <f>_xlfn.IFS(Q323=DATOS!$S$2,DATOS!$T$2,Q323=DATOS!$S$4,DATOS!$T$4,Q323=DATOS!$S$5,DATOS!$T$5,Q323=DATOS!$S$6,DATOS!$T$6)</f>
        <v>Vacía</v>
      </c>
      <c r="S323" s="116"/>
      <c r="T323" s="114"/>
      <c r="U323" s="116"/>
      <c r="V323" s="116"/>
      <c r="W323" s="114"/>
      <c r="X323" s="114"/>
      <c r="Y323" s="116"/>
      <c r="Z323" s="116"/>
      <c r="AA323" s="114"/>
      <c r="AB323" s="114"/>
      <c r="AC323" s="117"/>
      <c r="AD323" s="114"/>
      <c r="AE323" s="114"/>
      <c r="AF323" s="114"/>
      <c r="AG323" s="114"/>
      <c r="AH323" s="115"/>
      <c r="AI323" s="115"/>
      <c r="AJ323" s="114"/>
      <c r="AK323" s="114"/>
      <c r="AL323" s="114"/>
      <c r="AM323" s="114"/>
      <c r="AN323" s="114"/>
      <c r="AO323" s="114"/>
      <c r="AP323" s="114"/>
    </row>
    <row r="324" spans="3:42" ht="54.75" customHeight="1" x14ac:dyDescent="0.3">
      <c r="C324" s="118"/>
      <c r="D324" s="64"/>
      <c r="E324" s="114"/>
      <c r="F324" s="66"/>
      <c r="G324" s="66"/>
      <c r="H324" s="114"/>
      <c r="I324" s="114"/>
      <c r="J324" s="65"/>
      <c r="K324" s="114"/>
      <c r="L324" s="114"/>
      <c r="M324" s="114"/>
      <c r="N324" s="117"/>
      <c r="O324" s="66"/>
      <c r="P324" s="64"/>
      <c r="Q324" s="64" t="str">
        <f>_xlfn.IFS(P324=DATOS!$R$2,DATOS!$S$2,P324=DATOS!$R$3,DATOS!$S$3,P324=DATOS!$R$4,DATOS!$S$4,P324=DATOS!$R$5,DATOS!$S$5,P324=DATOS!$R$6,DATOS!$S$6)</f>
        <v>Vacía</v>
      </c>
      <c r="R324" s="67" t="str">
        <f>_xlfn.IFS(Q324=DATOS!$S$2,DATOS!$T$2,Q324=DATOS!$S$4,DATOS!$T$4,Q324=DATOS!$S$5,DATOS!$T$5,Q324=DATOS!$S$6,DATOS!$T$6)</f>
        <v>Vacía</v>
      </c>
      <c r="S324" s="114"/>
      <c r="T324" s="114"/>
      <c r="U324" s="116"/>
      <c r="V324" s="116"/>
      <c r="W324" s="114"/>
      <c r="X324" s="114"/>
      <c r="Y324" s="116"/>
      <c r="Z324" s="116"/>
      <c r="AA324" s="114"/>
      <c r="AB324" s="114"/>
      <c r="AC324" s="117"/>
      <c r="AD324" s="114"/>
      <c r="AE324" s="114"/>
      <c r="AF324" s="114"/>
      <c r="AG324" s="114"/>
      <c r="AH324" s="115"/>
      <c r="AI324" s="115"/>
      <c r="AJ324" s="114"/>
      <c r="AK324" s="114"/>
      <c r="AL324" s="114"/>
      <c r="AM324" s="114"/>
      <c r="AN324" s="114"/>
      <c r="AO324" s="114"/>
      <c r="AP324" s="114"/>
    </row>
    <row r="325" spans="3:42" ht="54.75" customHeight="1" x14ac:dyDescent="0.3">
      <c r="C325" s="118"/>
      <c r="D325" s="64"/>
      <c r="E325" s="114"/>
      <c r="F325" s="66"/>
      <c r="G325" s="66"/>
      <c r="H325" s="114"/>
      <c r="I325" s="114"/>
      <c r="J325" s="65"/>
      <c r="K325" s="114"/>
      <c r="L325" s="114"/>
      <c r="M325" s="114"/>
      <c r="N325" s="117" t="e">
        <f>INDEX(DATOS!$J$4:$N$8,Mapa!L325:L327,Mapa!M325:M327)</f>
        <v>#VALUE!</v>
      </c>
      <c r="O325" s="66"/>
      <c r="P325" s="64"/>
      <c r="Q325" s="64" t="str">
        <f>_xlfn.IFS(P325=DATOS!$R$2,DATOS!$S$2,P325=DATOS!$R$3,DATOS!$S$3,P325=DATOS!$R$4,DATOS!$S$4,P325=DATOS!$R$5,DATOS!$S$5,P325=DATOS!$R$6,DATOS!$S$6)</f>
        <v>Vacía</v>
      </c>
      <c r="R325" s="67" t="str">
        <f>_xlfn.IFS(Q325=DATOS!$S$2,DATOS!$T$2,Q325=DATOS!$S$4,DATOS!$T$4,Q325=DATOS!$S$5,DATOS!$T$5,Q325=DATOS!$S$6,DATOS!$T$6)</f>
        <v>Vacía</v>
      </c>
      <c r="S325" s="116" t="e">
        <f>AVERAGE(R325:R327)</f>
        <v>#DIV/0!</v>
      </c>
      <c r="T325" s="114" t="e">
        <f>IF(S325&gt;=100,"Fuerte",IF(OR(S325=99,S325&gt;=50),"Moderado","Débil"))</f>
        <v>#DIV/0!</v>
      </c>
      <c r="U325" s="116"/>
      <c r="V325" s="116"/>
      <c r="W325" s="116" t="e">
        <f>_xlfn.IFS(AND(T325=DATOS!$S$5,U325=DATOS!$X$2),2,AND(T325=DATOS!$S$5,U325=DATOS!$U$4),0,AND(T325=DATOS!$S$5,U325=DATOS!$U$3),0,AND(T325=DATOS!$S$4,U325=DATOS!$U$2,1),1,AND(T325=DATOS!$S$4,U325=DATOS!$U$4),0,AND(T325=DATOS!$S$4,U325=DATOS!$U$3),0,AND(T325=DATOS!$S$2,U325=DATOS!$U$4),0)</f>
        <v>#DIV/0!</v>
      </c>
      <c r="X325" s="116" t="e">
        <f>_xlfn.IFS(AND(T325=DATOS!$S$5,V325=DATOS!$U$2),2,AND(T325=DATOS!$S$5,V325=DATOS!$U$4),0,AND(T325=DATOS!$S$5,V325=DATOS!$U$3),1,AND(T325=DATOS!$S$4,V325=DATOS!$U$2,1),1,AND(T325=DATOS!$S$4,V325=DATOS!$U$4),0,AND(T325=DATOS!$S$4,V325=DATOS!$U$3),0,AND(T325=DATOS!$S$2,V325=DATOS!$U$4),0)</f>
        <v>#DIV/0!</v>
      </c>
      <c r="Y325" s="116" t="e">
        <f>L325-W325</f>
        <v>#DIV/0!</v>
      </c>
      <c r="Z325" s="116" t="e">
        <f>M325-X325</f>
        <v>#DIV/0!</v>
      </c>
      <c r="AA325" s="116" t="e">
        <f>_xlfn.IFS(AND(Y325=0),1,AND(Y325=1),1,AND(Y325=2),2,AND(Y325=3),3,AND(Y325=4),4,AND(Y325=5),5,AND(Y325=-1),1)</f>
        <v>#DIV/0!</v>
      </c>
      <c r="AB325" s="116" t="e">
        <f>_xlfn.IFS(AND(Z325=0),1,AND(Z325=1),1,AND(Z325=2),2,AND(Z325=3),3,AND(Z325=4),4,AND(Z325=5),5,AND(Z325=-1),1)</f>
        <v>#DIV/0!</v>
      </c>
      <c r="AC325" s="117" t="e">
        <f>INDEX(DATOS!$J$4:$N$8,Mapa!AA325:AA327,Mapa!AB325:AB327)</f>
        <v>#DIV/0!</v>
      </c>
      <c r="AD325" s="114" t="e">
        <f>_xlfn.IFS(AC325=DATOS!$O$2,DATOS!$P$2,AC325=DATOS!$O$3,DATOS!$P$3,AC325=DATOS!$O$4,DATOS!$P$4,AC325=DATOS!$O$5,DATOS!$P$5)</f>
        <v>#DIV/0!</v>
      </c>
      <c r="AE325" s="114"/>
      <c r="AF325" s="114"/>
      <c r="AG325" s="114"/>
      <c r="AH325" s="115"/>
      <c r="AI325" s="115"/>
      <c r="AJ325" s="114"/>
      <c r="AK325" s="114"/>
      <c r="AL325" s="114"/>
      <c r="AM325" s="114"/>
      <c r="AN325" s="114"/>
      <c r="AO325" s="114"/>
      <c r="AP325" s="114"/>
    </row>
    <row r="326" spans="3:42" ht="54.75" customHeight="1" x14ac:dyDescent="0.3">
      <c r="C326" s="118"/>
      <c r="D326" s="64"/>
      <c r="E326" s="114"/>
      <c r="F326" s="66"/>
      <c r="G326" s="66"/>
      <c r="H326" s="114"/>
      <c r="I326" s="114"/>
      <c r="J326" s="65"/>
      <c r="K326" s="114"/>
      <c r="L326" s="114"/>
      <c r="M326" s="114"/>
      <c r="N326" s="117"/>
      <c r="O326" s="66"/>
      <c r="P326" s="64"/>
      <c r="Q326" s="64" t="str">
        <f>_xlfn.IFS(P326=DATOS!$R$2,DATOS!$S$2,P326=DATOS!$R$3,DATOS!$S$3,P326=DATOS!$R$4,DATOS!$S$4,P326=DATOS!$R$5,DATOS!$S$5,P326=DATOS!$R$6,DATOS!$S$6)</f>
        <v>Vacía</v>
      </c>
      <c r="R326" s="67" t="str">
        <f>_xlfn.IFS(Q326=DATOS!$S$2,DATOS!$T$2,Q326=DATOS!$S$4,DATOS!$T$4,Q326=DATOS!$S$5,DATOS!$T$5,Q326=DATOS!$S$6,DATOS!$T$6)</f>
        <v>Vacía</v>
      </c>
      <c r="S326" s="116"/>
      <c r="T326" s="114"/>
      <c r="U326" s="116"/>
      <c r="V326" s="116"/>
      <c r="W326" s="114"/>
      <c r="X326" s="114"/>
      <c r="Y326" s="116"/>
      <c r="Z326" s="116"/>
      <c r="AA326" s="114"/>
      <c r="AB326" s="114"/>
      <c r="AC326" s="117"/>
      <c r="AD326" s="114"/>
      <c r="AE326" s="114"/>
      <c r="AF326" s="114"/>
      <c r="AG326" s="114"/>
      <c r="AH326" s="115"/>
      <c r="AI326" s="115"/>
      <c r="AJ326" s="114"/>
      <c r="AK326" s="114"/>
      <c r="AL326" s="114"/>
      <c r="AM326" s="114"/>
      <c r="AN326" s="114"/>
      <c r="AO326" s="114"/>
      <c r="AP326" s="114"/>
    </row>
    <row r="327" spans="3:42" ht="54.75" customHeight="1" x14ac:dyDescent="0.3">
      <c r="C327" s="118"/>
      <c r="D327" s="64"/>
      <c r="E327" s="114"/>
      <c r="F327" s="66"/>
      <c r="G327" s="66"/>
      <c r="H327" s="114"/>
      <c r="I327" s="114"/>
      <c r="J327" s="65"/>
      <c r="K327" s="114"/>
      <c r="L327" s="114"/>
      <c r="M327" s="114"/>
      <c r="N327" s="117"/>
      <c r="O327" s="66"/>
      <c r="P327" s="64"/>
      <c r="Q327" s="64" t="str">
        <f>_xlfn.IFS(P327=DATOS!$R$2,DATOS!$S$2,P327=DATOS!$R$3,DATOS!$S$3,P327=DATOS!$R$4,DATOS!$S$4,P327=DATOS!$R$5,DATOS!$S$5,P327=DATOS!$R$6,DATOS!$S$6)</f>
        <v>Vacía</v>
      </c>
      <c r="R327" s="67" t="str">
        <f>_xlfn.IFS(Q327=DATOS!$S$2,DATOS!$T$2,Q327=DATOS!$S$4,DATOS!$T$4,Q327=DATOS!$S$5,DATOS!$T$5,Q327=DATOS!$S$6,DATOS!$T$6)</f>
        <v>Vacía</v>
      </c>
      <c r="S327" s="114"/>
      <c r="T327" s="114"/>
      <c r="U327" s="116"/>
      <c r="V327" s="116"/>
      <c r="W327" s="114"/>
      <c r="X327" s="114"/>
      <c r="Y327" s="116"/>
      <c r="Z327" s="116"/>
      <c r="AA327" s="114"/>
      <c r="AB327" s="114"/>
      <c r="AC327" s="117"/>
      <c r="AD327" s="114"/>
      <c r="AE327" s="114"/>
      <c r="AF327" s="114"/>
      <c r="AG327" s="114"/>
      <c r="AH327" s="115"/>
      <c r="AI327" s="115"/>
      <c r="AJ327" s="114"/>
      <c r="AK327" s="114"/>
      <c r="AL327" s="114"/>
      <c r="AM327" s="114"/>
      <c r="AN327" s="114"/>
      <c r="AO327" s="114"/>
      <c r="AP327" s="114"/>
    </row>
    <row r="328" spans="3:42" ht="54.75" customHeight="1" x14ac:dyDescent="0.3">
      <c r="C328" s="118"/>
      <c r="D328" s="64"/>
      <c r="E328" s="114"/>
      <c r="F328" s="66"/>
      <c r="G328" s="66"/>
      <c r="H328" s="114"/>
      <c r="I328" s="114"/>
      <c r="J328" s="65"/>
      <c r="K328" s="114"/>
      <c r="L328" s="114"/>
      <c r="M328" s="114"/>
      <c r="N328" s="117" t="e">
        <f>INDEX(DATOS!$J$4:$N$8,Mapa!L328:L330,Mapa!M328:M330)</f>
        <v>#VALUE!</v>
      </c>
      <c r="O328" s="66"/>
      <c r="P328" s="64"/>
      <c r="Q328" s="64" t="str">
        <f>_xlfn.IFS(P328=DATOS!$R$2,DATOS!$S$2,P328=DATOS!$R$3,DATOS!$S$3,P328=DATOS!$R$4,DATOS!$S$4,P328=DATOS!$R$5,DATOS!$S$5,P328=DATOS!$R$6,DATOS!$S$6)</f>
        <v>Vacía</v>
      </c>
      <c r="R328" s="67" t="str">
        <f>_xlfn.IFS(Q328=DATOS!$S$2,DATOS!$T$2,Q328=DATOS!$S$4,DATOS!$T$4,Q328=DATOS!$S$5,DATOS!$T$5,Q328=DATOS!$S$6,DATOS!$T$6)</f>
        <v>Vacía</v>
      </c>
      <c r="S328" s="116" t="e">
        <f>AVERAGE(R328:R330)</f>
        <v>#DIV/0!</v>
      </c>
      <c r="T328" s="114" t="e">
        <f>IF(S328&gt;=100,"Fuerte",IF(OR(S328=99,S328&gt;=50),"Moderado","Débil"))</f>
        <v>#DIV/0!</v>
      </c>
      <c r="U328" s="116"/>
      <c r="V328" s="116"/>
      <c r="W328" s="116" t="e">
        <f>_xlfn.IFS(AND(T328=DATOS!$S$5,U328=DATOS!$X$2),2,AND(T328=DATOS!$S$5,U328=DATOS!$U$4),0,AND(T328=DATOS!$S$5,U328=DATOS!$U$3),0,AND(T328=DATOS!$S$4,U328=DATOS!$U$2,1),1,AND(T328=DATOS!$S$4,U328=DATOS!$U$4),0,AND(T328=DATOS!$S$4,U328=DATOS!$U$3),0,AND(T328=DATOS!$S$2,U328=DATOS!$U$4),0)</f>
        <v>#DIV/0!</v>
      </c>
      <c r="X328" s="116" t="e">
        <f>_xlfn.IFS(AND(T328=DATOS!$S$5,V328=DATOS!$U$2),2,AND(T328=DATOS!$S$5,V328=DATOS!$U$4),0,AND(T328=DATOS!$S$5,V328=DATOS!$U$3),1,AND(T328=DATOS!$S$4,V328=DATOS!$U$2,1),1,AND(T328=DATOS!$S$4,V328=DATOS!$U$4),0,AND(T328=DATOS!$S$4,V328=DATOS!$U$3),0,AND(T328=DATOS!$S$2,V328=DATOS!$U$4),0)</f>
        <v>#DIV/0!</v>
      </c>
      <c r="Y328" s="116" t="e">
        <f>L328-W328</f>
        <v>#DIV/0!</v>
      </c>
      <c r="Z328" s="116" t="e">
        <f>M328-X328</f>
        <v>#DIV/0!</v>
      </c>
      <c r="AA328" s="116" t="e">
        <f>_xlfn.IFS(AND(Y328=0),1,AND(Y328=1),1,AND(Y328=2),2,AND(Y328=3),3,AND(Y328=4),4,AND(Y328=5),5,AND(Y328=-1),1)</f>
        <v>#DIV/0!</v>
      </c>
      <c r="AB328" s="116" t="e">
        <f>_xlfn.IFS(AND(Z328=0),1,AND(Z328=1),1,AND(Z328=2),2,AND(Z328=3),3,AND(Z328=4),4,AND(Z328=5),5,AND(Z328=-1),1)</f>
        <v>#DIV/0!</v>
      </c>
      <c r="AC328" s="117" t="e">
        <f>INDEX(DATOS!$J$4:$N$8,Mapa!AA328:AA330,Mapa!AB328:AB330)</f>
        <v>#DIV/0!</v>
      </c>
      <c r="AD328" s="114" t="e">
        <f>_xlfn.IFS(AC328=DATOS!$O$2,DATOS!$P$2,AC328=DATOS!$O$3,DATOS!$P$3,AC328=DATOS!$O$4,DATOS!$P$4,AC328=DATOS!$O$5,DATOS!$P$5)</f>
        <v>#DIV/0!</v>
      </c>
      <c r="AE328" s="114"/>
      <c r="AF328" s="114"/>
      <c r="AG328" s="114"/>
      <c r="AH328" s="115"/>
      <c r="AI328" s="115"/>
      <c r="AJ328" s="114"/>
      <c r="AK328" s="114"/>
      <c r="AL328" s="114"/>
      <c r="AM328" s="114"/>
      <c r="AN328" s="114"/>
      <c r="AO328" s="114"/>
      <c r="AP328" s="114"/>
    </row>
    <row r="329" spans="3:42" ht="54.75" customHeight="1" x14ac:dyDescent="0.3">
      <c r="C329" s="118"/>
      <c r="D329" s="64"/>
      <c r="E329" s="114"/>
      <c r="F329" s="66"/>
      <c r="G329" s="66"/>
      <c r="H329" s="114"/>
      <c r="I329" s="114"/>
      <c r="J329" s="65"/>
      <c r="K329" s="114"/>
      <c r="L329" s="114"/>
      <c r="M329" s="114"/>
      <c r="N329" s="117"/>
      <c r="O329" s="66"/>
      <c r="P329" s="64"/>
      <c r="Q329" s="64" t="str">
        <f>_xlfn.IFS(P329=DATOS!$R$2,DATOS!$S$2,P329=DATOS!$R$3,DATOS!$S$3,P329=DATOS!$R$4,DATOS!$S$4,P329=DATOS!$R$5,DATOS!$S$5,P329=DATOS!$R$6,DATOS!$S$6)</f>
        <v>Vacía</v>
      </c>
      <c r="R329" s="67" t="str">
        <f>_xlfn.IFS(Q329=DATOS!$S$2,DATOS!$T$2,Q329=DATOS!$S$4,DATOS!$T$4,Q329=DATOS!$S$5,DATOS!$T$5,Q329=DATOS!$S$6,DATOS!$T$6)</f>
        <v>Vacía</v>
      </c>
      <c r="S329" s="116"/>
      <c r="T329" s="114"/>
      <c r="U329" s="116"/>
      <c r="V329" s="116"/>
      <c r="W329" s="114"/>
      <c r="X329" s="114"/>
      <c r="Y329" s="116"/>
      <c r="Z329" s="116"/>
      <c r="AA329" s="114"/>
      <c r="AB329" s="114"/>
      <c r="AC329" s="117"/>
      <c r="AD329" s="114"/>
      <c r="AE329" s="114"/>
      <c r="AF329" s="114"/>
      <c r="AG329" s="114"/>
      <c r="AH329" s="115"/>
      <c r="AI329" s="115"/>
      <c r="AJ329" s="114"/>
      <c r="AK329" s="114"/>
      <c r="AL329" s="114"/>
      <c r="AM329" s="114"/>
      <c r="AN329" s="114"/>
      <c r="AO329" s="114"/>
      <c r="AP329" s="114"/>
    </row>
    <row r="330" spans="3:42" ht="54.75" customHeight="1" x14ac:dyDescent="0.3">
      <c r="C330" s="118"/>
      <c r="D330" s="64"/>
      <c r="E330" s="114"/>
      <c r="F330" s="66"/>
      <c r="G330" s="66"/>
      <c r="H330" s="114"/>
      <c r="I330" s="114"/>
      <c r="J330" s="65"/>
      <c r="K330" s="114"/>
      <c r="L330" s="114"/>
      <c r="M330" s="114"/>
      <c r="N330" s="117"/>
      <c r="O330" s="66"/>
      <c r="P330" s="64"/>
      <c r="Q330" s="64" t="str">
        <f>_xlfn.IFS(P330=DATOS!$R$2,DATOS!$S$2,P330=DATOS!$R$3,DATOS!$S$3,P330=DATOS!$R$4,DATOS!$S$4,P330=DATOS!$R$5,DATOS!$S$5,P330=DATOS!$R$6,DATOS!$S$6)</f>
        <v>Vacía</v>
      </c>
      <c r="R330" s="67" t="str">
        <f>_xlfn.IFS(Q330=DATOS!$S$2,DATOS!$T$2,Q330=DATOS!$S$4,DATOS!$T$4,Q330=DATOS!$S$5,DATOS!$T$5,Q330=DATOS!$S$6,DATOS!$T$6)</f>
        <v>Vacía</v>
      </c>
      <c r="S330" s="114"/>
      <c r="T330" s="114"/>
      <c r="U330" s="116"/>
      <c r="V330" s="116"/>
      <c r="W330" s="114"/>
      <c r="X330" s="114"/>
      <c r="Y330" s="116"/>
      <c r="Z330" s="116"/>
      <c r="AA330" s="114"/>
      <c r="AB330" s="114"/>
      <c r="AC330" s="117"/>
      <c r="AD330" s="114"/>
      <c r="AE330" s="114"/>
      <c r="AF330" s="114"/>
      <c r="AG330" s="114"/>
      <c r="AH330" s="115"/>
      <c r="AI330" s="115"/>
      <c r="AJ330" s="114"/>
      <c r="AK330" s="114"/>
      <c r="AL330" s="114"/>
      <c r="AM330" s="114"/>
      <c r="AN330" s="114"/>
      <c r="AO330" s="114"/>
      <c r="AP330" s="114"/>
    </row>
    <row r="331" spans="3:42" ht="54.75" customHeight="1" x14ac:dyDescent="0.3">
      <c r="C331" s="118"/>
      <c r="D331" s="64"/>
      <c r="E331" s="114"/>
      <c r="F331" s="66"/>
      <c r="G331" s="66"/>
      <c r="H331" s="114"/>
      <c r="I331" s="114"/>
      <c r="J331" s="65"/>
      <c r="K331" s="114"/>
      <c r="L331" s="114"/>
      <c r="M331" s="114"/>
      <c r="N331" s="117" t="e">
        <f>INDEX(DATOS!$J$4:$N$8,Mapa!L331:L333,Mapa!M331:M333)</f>
        <v>#VALUE!</v>
      </c>
      <c r="O331" s="66"/>
      <c r="P331" s="64"/>
      <c r="Q331" s="64" t="str">
        <f>_xlfn.IFS(P331=DATOS!$R$2,DATOS!$S$2,P331=DATOS!$R$3,DATOS!$S$3,P331=DATOS!$R$4,DATOS!$S$4,P331=DATOS!$R$5,DATOS!$S$5,P331=DATOS!$R$6,DATOS!$S$6)</f>
        <v>Vacía</v>
      </c>
      <c r="R331" s="67" t="str">
        <f>_xlfn.IFS(Q331=DATOS!$S$2,DATOS!$T$2,Q331=DATOS!$S$4,DATOS!$T$4,Q331=DATOS!$S$5,DATOS!$T$5,Q331=DATOS!$S$6,DATOS!$T$6)</f>
        <v>Vacía</v>
      </c>
      <c r="S331" s="116" t="e">
        <f>AVERAGE(R331:R333)</f>
        <v>#DIV/0!</v>
      </c>
      <c r="T331" s="114" t="e">
        <f>IF(S331&gt;=100,"Fuerte",IF(OR(S331=99,S331&gt;=50),"Moderado","Débil"))</f>
        <v>#DIV/0!</v>
      </c>
      <c r="U331" s="116"/>
      <c r="V331" s="116"/>
      <c r="W331" s="116" t="e">
        <f>_xlfn.IFS(AND(T331=DATOS!$S$5,U331=DATOS!$X$2),2,AND(T331=DATOS!$S$5,U331=DATOS!$U$4),0,AND(T331=DATOS!$S$5,U331=DATOS!$U$3),0,AND(T331=DATOS!$S$4,U331=DATOS!$U$2,1),1,AND(T331=DATOS!$S$4,U331=DATOS!$U$4),0,AND(T331=DATOS!$S$4,U331=DATOS!$U$3),0,AND(T331=DATOS!$S$2,U331=DATOS!$U$4),0)</f>
        <v>#DIV/0!</v>
      </c>
      <c r="X331" s="116" t="e">
        <f>_xlfn.IFS(AND(T331=DATOS!$S$5,V331=DATOS!$U$2),2,AND(T331=DATOS!$S$5,V331=DATOS!$U$4),0,AND(T331=DATOS!$S$5,V331=DATOS!$U$3),1,AND(T331=DATOS!$S$4,V331=DATOS!$U$2,1),1,AND(T331=DATOS!$S$4,V331=DATOS!$U$4),0,AND(T331=DATOS!$S$4,V331=DATOS!$U$3),0,AND(T331=DATOS!$S$2,V331=DATOS!$U$4),0)</f>
        <v>#DIV/0!</v>
      </c>
      <c r="Y331" s="116" t="e">
        <f>L331-W331</f>
        <v>#DIV/0!</v>
      </c>
      <c r="Z331" s="116" t="e">
        <f>M331-X331</f>
        <v>#DIV/0!</v>
      </c>
      <c r="AA331" s="116" t="e">
        <f>_xlfn.IFS(AND(Y331=0),1,AND(Y331=1),1,AND(Y331=2),2,AND(Y331=3),3,AND(Y331=4),4,AND(Y331=5),5,AND(Y331=-1),1)</f>
        <v>#DIV/0!</v>
      </c>
      <c r="AB331" s="116" t="e">
        <f>_xlfn.IFS(AND(Z331=0),1,AND(Z331=1),1,AND(Z331=2),2,AND(Z331=3),3,AND(Z331=4),4,AND(Z331=5),5,AND(Z331=-1),1)</f>
        <v>#DIV/0!</v>
      </c>
      <c r="AC331" s="117" t="e">
        <f>INDEX(DATOS!$J$4:$N$8,Mapa!AA331:AA333,Mapa!AB331:AB333)</f>
        <v>#DIV/0!</v>
      </c>
      <c r="AD331" s="114" t="e">
        <f>_xlfn.IFS(AC331=DATOS!$O$2,DATOS!$P$2,AC331=DATOS!$O$3,DATOS!$P$3,AC331=DATOS!$O$4,DATOS!$P$4,AC331=DATOS!$O$5,DATOS!$P$5)</f>
        <v>#DIV/0!</v>
      </c>
      <c r="AE331" s="114"/>
      <c r="AF331" s="114"/>
      <c r="AG331" s="114"/>
      <c r="AH331" s="115"/>
      <c r="AI331" s="115"/>
      <c r="AJ331" s="114"/>
      <c r="AK331" s="114"/>
      <c r="AL331" s="114"/>
      <c r="AM331" s="114"/>
      <c r="AN331" s="114"/>
      <c r="AO331" s="114"/>
      <c r="AP331" s="114"/>
    </row>
    <row r="332" spans="3:42" ht="54.75" customHeight="1" x14ac:dyDescent="0.3">
      <c r="C332" s="118"/>
      <c r="D332" s="64"/>
      <c r="E332" s="114"/>
      <c r="F332" s="66"/>
      <c r="G332" s="66"/>
      <c r="H332" s="114"/>
      <c r="I332" s="114"/>
      <c r="J332" s="65"/>
      <c r="K332" s="114"/>
      <c r="L332" s="114"/>
      <c r="M332" s="114"/>
      <c r="N332" s="117"/>
      <c r="O332" s="66"/>
      <c r="P332" s="64"/>
      <c r="Q332" s="64" t="str">
        <f>_xlfn.IFS(P332=DATOS!$R$2,DATOS!$S$2,P332=DATOS!$R$3,DATOS!$S$3,P332=DATOS!$R$4,DATOS!$S$4,P332=DATOS!$R$5,DATOS!$S$5,P332=DATOS!$R$6,DATOS!$S$6)</f>
        <v>Vacía</v>
      </c>
      <c r="R332" s="67" t="str">
        <f>_xlfn.IFS(Q332=DATOS!$S$2,DATOS!$T$2,Q332=DATOS!$S$4,DATOS!$T$4,Q332=DATOS!$S$5,DATOS!$T$5,Q332=DATOS!$S$6,DATOS!$T$6)</f>
        <v>Vacía</v>
      </c>
      <c r="S332" s="116"/>
      <c r="T332" s="114"/>
      <c r="U332" s="116"/>
      <c r="V332" s="116"/>
      <c r="W332" s="114"/>
      <c r="X332" s="114"/>
      <c r="Y332" s="116"/>
      <c r="Z332" s="116"/>
      <c r="AA332" s="114"/>
      <c r="AB332" s="114"/>
      <c r="AC332" s="117"/>
      <c r="AD332" s="114"/>
      <c r="AE332" s="114"/>
      <c r="AF332" s="114"/>
      <c r="AG332" s="114"/>
      <c r="AH332" s="115"/>
      <c r="AI332" s="115"/>
      <c r="AJ332" s="114"/>
      <c r="AK332" s="114"/>
      <c r="AL332" s="114"/>
      <c r="AM332" s="114"/>
      <c r="AN332" s="114"/>
      <c r="AO332" s="114"/>
      <c r="AP332" s="114"/>
    </row>
    <row r="333" spans="3:42" ht="54.75" customHeight="1" x14ac:dyDescent="0.3">
      <c r="C333" s="118"/>
      <c r="D333" s="64"/>
      <c r="E333" s="114"/>
      <c r="F333" s="66"/>
      <c r="G333" s="66"/>
      <c r="H333" s="114"/>
      <c r="I333" s="114"/>
      <c r="J333" s="65"/>
      <c r="K333" s="114"/>
      <c r="L333" s="114"/>
      <c r="M333" s="114"/>
      <c r="N333" s="117"/>
      <c r="O333" s="66"/>
      <c r="P333" s="64"/>
      <c r="Q333" s="64" t="str">
        <f>_xlfn.IFS(P333=DATOS!$R$2,DATOS!$S$2,P333=DATOS!$R$3,DATOS!$S$3,P333=DATOS!$R$4,DATOS!$S$4,P333=DATOS!$R$5,DATOS!$S$5,P333=DATOS!$R$6,DATOS!$S$6)</f>
        <v>Vacía</v>
      </c>
      <c r="R333" s="67" t="str">
        <f>_xlfn.IFS(Q333=DATOS!$S$2,DATOS!$T$2,Q333=DATOS!$S$4,DATOS!$T$4,Q333=DATOS!$S$5,DATOS!$T$5,Q333=DATOS!$S$6,DATOS!$T$6)</f>
        <v>Vacía</v>
      </c>
      <c r="S333" s="114"/>
      <c r="T333" s="114"/>
      <c r="U333" s="116"/>
      <c r="V333" s="116"/>
      <c r="W333" s="114"/>
      <c r="X333" s="114"/>
      <c r="Y333" s="116"/>
      <c r="Z333" s="116"/>
      <c r="AA333" s="114"/>
      <c r="AB333" s="114"/>
      <c r="AC333" s="117"/>
      <c r="AD333" s="114"/>
      <c r="AE333" s="114"/>
      <c r="AF333" s="114"/>
      <c r="AG333" s="114"/>
      <c r="AH333" s="115"/>
      <c r="AI333" s="115"/>
      <c r="AJ333" s="114"/>
      <c r="AK333" s="114"/>
      <c r="AL333" s="114"/>
      <c r="AM333" s="114"/>
      <c r="AN333" s="114"/>
      <c r="AO333" s="114"/>
      <c r="AP333" s="114"/>
    </row>
    <row r="334" spans="3:42" ht="54.75" customHeight="1" x14ac:dyDescent="0.3">
      <c r="C334" s="118"/>
      <c r="D334" s="64"/>
      <c r="E334" s="114"/>
      <c r="F334" s="66"/>
      <c r="G334" s="66"/>
      <c r="H334" s="114"/>
      <c r="I334" s="114"/>
      <c r="J334" s="65"/>
      <c r="K334" s="114"/>
      <c r="L334" s="114"/>
      <c r="M334" s="114"/>
      <c r="N334" s="117" t="e">
        <f>INDEX(DATOS!$J$4:$N$8,Mapa!L334:L336,Mapa!M334:M336)</f>
        <v>#VALUE!</v>
      </c>
      <c r="O334" s="66"/>
      <c r="P334" s="64"/>
      <c r="Q334" s="64" t="str">
        <f>_xlfn.IFS(P334=DATOS!$R$2,DATOS!$S$2,P334=DATOS!$R$3,DATOS!$S$3,P334=DATOS!$R$4,DATOS!$S$4,P334=DATOS!$R$5,DATOS!$S$5,P334=DATOS!$R$6,DATOS!$S$6)</f>
        <v>Vacía</v>
      </c>
      <c r="R334" s="67" t="str">
        <f>_xlfn.IFS(Q334=DATOS!$S$2,DATOS!$T$2,Q334=DATOS!$S$4,DATOS!$T$4,Q334=DATOS!$S$5,DATOS!$T$5,Q334=DATOS!$S$6,DATOS!$T$6)</f>
        <v>Vacía</v>
      </c>
      <c r="S334" s="116" t="e">
        <f>AVERAGE(R334:R336)</f>
        <v>#DIV/0!</v>
      </c>
      <c r="T334" s="114" t="e">
        <f>IF(S334&gt;=100,"Fuerte",IF(OR(S334=99,S334&gt;=50),"Moderado","Débil"))</f>
        <v>#DIV/0!</v>
      </c>
      <c r="U334" s="116"/>
      <c r="V334" s="116"/>
      <c r="W334" s="116" t="e">
        <f>_xlfn.IFS(AND(T334=DATOS!$S$5,U334=DATOS!$X$2),2,AND(T334=DATOS!$S$5,U334=DATOS!$U$4),0,AND(T334=DATOS!$S$5,U334=DATOS!$U$3),0,AND(T334=DATOS!$S$4,U334=DATOS!$U$2,1),1,AND(T334=DATOS!$S$4,U334=DATOS!$U$4),0,AND(T334=DATOS!$S$4,U334=DATOS!$U$3),0,AND(T334=DATOS!$S$2,U334=DATOS!$U$4),0)</f>
        <v>#DIV/0!</v>
      </c>
      <c r="X334" s="116" t="e">
        <f>_xlfn.IFS(AND(T334=DATOS!$S$5,V334=DATOS!$U$2),2,AND(T334=DATOS!$S$5,V334=DATOS!$U$4),0,AND(T334=DATOS!$S$5,V334=DATOS!$U$3),1,AND(T334=DATOS!$S$4,V334=DATOS!$U$2,1),1,AND(T334=DATOS!$S$4,V334=DATOS!$U$4),0,AND(T334=DATOS!$S$4,V334=DATOS!$U$3),0,AND(T334=DATOS!$S$2,V334=DATOS!$U$4),0)</f>
        <v>#DIV/0!</v>
      </c>
      <c r="Y334" s="116" t="e">
        <f>L334-W334</f>
        <v>#DIV/0!</v>
      </c>
      <c r="Z334" s="116" t="e">
        <f>M334-X334</f>
        <v>#DIV/0!</v>
      </c>
      <c r="AA334" s="116" t="e">
        <f>_xlfn.IFS(AND(Y334=0),1,AND(Y334=1),1,AND(Y334=2),2,AND(Y334=3),3,AND(Y334=4),4,AND(Y334=5),5,AND(Y334=-1),1)</f>
        <v>#DIV/0!</v>
      </c>
      <c r="AB334" s="116" t="e">
        <f>_xlfn.IFS(AND(Z334=0),1,AND(Z334=1),1,AND(Z334=2),2,AND(Z334=3),3,AND(Z334=4),4,AND(Z334=5),5,AND(Z334=-1),1)</f>
        <v>#DIV/0!</v>
      </c>
      <c r="AC334" s="117" t="e">
        <f>INDEX(DATOS!$J$4:$N$8,Mapa!AA334:AA336,Mapa!AB334:AB336)</f>
        <v>#DIV/0!</v>
      </c>
      <c r="AD334" s="114" t="e">
        <f>_xlfn.IFS(AC334=DATOS!$O$2,DATOS!$P$2,AC334=DATOS!$O$3,DATOS!$P$3,AC334=DATOS!$O$4,DATOS!$P$4,AC334=DATOS!$O$5,DATOS!$P$5)</f>
        <v>#DIV/0!</v>
      </c>
      <c r="AE334" s="114"/>
      <c r="AF334" s="114"/>
      <c r="AG334" s="114"/>
      <c r="AH334" s="115"/>
      <c r="AI334" s="115"/>
      <c r="AJ334" s="114"/>
      <c r="AK334" s="114"/>
      <c r="AL334" s="114"/>
      <c r="AM334" s="114"/>
      <c r="AN334" s="114"/>
      <c r="AO334" s="114"/>
      <c r="AP334" s="114"/>
    </row>
    <row r="335" spans="3:42" ht="54.75" customHeight="1" x14ac:dyDescent="0.3">
      <c r="C335" s="118"/>
      <c r="D335" s="64"/>
      <c r="E335" s="114"/>
      <c r="F335" s="66"/>
      <c r="G335" s="66"/>
      <c r="H335" s="114"/>
      <c r="I335" s="114"/>
      <c r="J335" s="65"/>
      <c r="K335" s="114"/>
      <c r="L335" s="114"/>
      <c r="M335" s="114"/>
      <c r="N335" s="117"/>
      <c r="O335" s="66"/>
      <c r="P335" s="64"/>
      <c r="Q335" s="64" t="str">
        <f>_xlfn.IFS(P335=DATOS!$R$2,DATOS!$S$2,P335=DATOS!$R$3,DATOS!$S$3,P335=DATOS!$R$4,DATOS!$S$4,P335=DATOS!$R$5,DATOS!$S$5,P335=DATOS!$R$6,DATOS!$S$6)</f>
        <v>Vacía</v>
      </c>
      <c r="R335" s="67" t="str">
        <f>_xlfn.IFS(Q335=DATOS!$S$2,DATOS!$T$2,Q335=DATOS!$S$4,DATOS!$T$4,Q335=DATOS!$S$5,DATOS!$T$5,Q335=DATOS!$S$6,DATOS!$T$6)</f>
        <v>Vacía</v>
      </c>
      <c r="S335" s="116"/>
      <c r="T335" s="114"/>
      <c r="U335" s="116"/>
      <c r="V335" s="116"/>
      <c r="W335" s="114"/>
      <c r="X335" s="114"/>
      <c r="Y335" s="116"/>
      <c r="Z335" s="116"/>
      <c r="AA335" s="114"/>
      <c r="AB335" s="114"/>
      <c r="AC335" s="117"/>
      <c r="AD335" s="114"/>
      <c r="AE335" s="114"/>
      <c r="AF335" s="114"/>
      <c r="AG335" s="114"/>
      <c r="AH335" s="115"/>
      <c r="AI335" s="115"/>
      <c r="AJ335" s="114"/>
      <c r="AK335" s="114"/>
      <c r="AL335" s="114"/>
      <c r="AM335" s="114"/>
      <c r="AN335" s="114"/>
      <c r="AO335" s="114"/>
      <c r="AP335" s="114"/>
    </row>
    <row r="336" spans="3:42" ht="54.75" customHeight="1" x14ac:dyDescent="0.3">
      <c r="C336" s="118"/>
      <c r="D336" s="64"/>
      <c r="E336" s="114"/>
      <c r="F336" s="66"/>
      <c r="G336" s="66"/>
      <c r="H336" s="114"/>
      <c r="I336" s="114"/>
      <c r="J336" s="65"/>
      <c r="K336" s="114"/>
      <c r="L336" s="114"/>
      <c r="M336" s="114"/>
      <c r="N336" s="117"/>
      <c r="O336" s="66"/>
      <c r="P336" s="64"/>
      <c r="Q336" s="64" t="str">
        <f>_xlfn.IFS(P336=DATOS!$R$2,DATOS!$S$2,P336=DATOS!$R$3,DATOS!$S$3,P336=DATOS!$R$4,DATOS!$S$4,P336=DATOS!$R$5,DATOS!$S$5,P336=DATOS!$R$6,DATOS!$S$6)</f>
        <v>Vacía</v>
      </c>
      <c r="R336" s="67" t="str">
        <f>_xlfn.IFS(Q336=DATOS!$S$2,DATOS!$T$2,Q336=DATOS!$S$4,DATOS!$T$4,Q336=DATOS!$S$5,DATOS!$T$5,Q336=DATOS!$S$6,DATOS!$T$6)</f>
        <v>Vacía</v>
      </c>
      <c r="S336" s="114"/>
      <c r="T336" s="114"/>
      <c r="U336" s="116"/>
      <c r="V336" s="116"/>
      <c r="W336" s="114"/>
      <c r="X336" s="114"/>
      <c r="Y336" s="116"/>
      <c r="Z336" s="116"/>
      <c r="AA336" s="114"/>
      <c r="AB336" s="114"/>
      <c r="AC336" s="117"/>
      <c r="AD336" s="114"/>
      <c r="AE336" s="114"/>
      <c r="AF336" s="114"/>
      <c r="AG336" s="114"/>
      <c r="AH336" s="115"/>
      <c r="AI336" s="115"/>
      <c r="AJ336" s="114"/>
      <c r="AK336" s="114"/>
      <c r="AL336" s="114"/>
      <c r="AM336" s="114"/>
      <c r="AN336" s="114"/>
      <c r="AO336" s="114"/>
      <c r="AP336" s="114"/>
    </row>
    <row r="337" spans="3:42" ht="54.75" customHeight="1" x14ac:dyDescent="0.3">
      <c r="C337" s="118"/>
      <c r="D337" s="64"/>
      <c r="E337" s="114"/>
      <c r="F337" s="66"/>
      <c r="G337" s="66"/>
      <c r="H337" s="114"/>
      <c r="I337" s="114"/>
      <c r="J337" s="65"/>
      <c r="K337" s="114"/>
      <c r="L337" s="114"/>
      <c r="M337" s="114"/>
      <c r="N337" s="117" t="e">
        <f>INDEX(DATOS!$J$4:$N$8,Mapa!L337:L339,Mapa!M337:M339)</f>
        <v>#VALUE!</v>
      </c>
      <c r="O337" s="66"/>
      <c r="P337" s="64"/>
      <c r="Q337" s="64" t="str">
        <f>_xlfn.IFS(P337=DATOS!$R$2,DATOS!$S$2,P337=DATOS!$R$3,DATOS!$S$3,P337=DATOS!$R$4,DATOS!$S$4,P337=DATOS!$R$5,DATOS!$S$5,P337=DATOS!$R$6,DATOS!$S$6)</f>
        <v>Vacía</v>
      </c>
      <c r="R337" s="67" t="str">
        <f>_xlfn.IFS(Q337=DATOS!$S$2,DATOS!$T$2,Q337=DATOS!$S$4,DATOS!$T$4,Q337=DATOS!$S$5,DATOS!$T$5,Q337=DATOS!$S$6,DATOS!$T$6)</f>
        <v>Vacía</v>
      </c>
      <c r="S337" s="116" t="e">
        <f>AVERAGE(R337:R339)</f>
        <v>#DIV/0!</v>
      </c>
      <c r="T337" s="114" t="e">
        <f>IF(S337&gt;=100,"Fuerte",IF(OR(S337=99,S337&gt;=50),"Moderado","Débil"))</f>
        <v>#DIV/0!</v>
      </c>
      <c r="U337" s="116"/>
      <c r="V337" s="116"/>
      <c r="W337" s="116" t="e">
        <f>_xlfn.IFS(AND(T337=DATOS!$S$5,U337=DATOS!$X$2),2,AND(T337=DATOS!$S$5,U337=DATOS!$U$4),0,AND(T337=DATOS!$S$5,U337=DATOS!$U$3),0,AND(T337=DATOS!$S$4,U337=DATOS!$U$2,1),1,AND(T337=DATOS!$S$4,U337=DATOS!$U$4),0,AND(T337=DATOS!$S$4,U337=DATOS!$U$3),0,AND(T337=DATOS!$S$2,U337=DATOS!$U$4),0)</f>
        <v>#DIV/0!</v>
      </c>
      <c r="X337" s="116" t="e">
        <f>_xlfn.IFS(AND(T337=DATOS!$S$5,V337=DATOS!$U$2),2,AND(T337=DATOS!$S$5,V337=DATOS!$U$4),0,AND(T337=DATOS!$S$5,V337=DATOS!$U$3),1,AND(T337=DATOS!$S$4,V337=DATOS!$U$2,1),1,AND(T337=DATOS!$S$4,V337=DATOS!$U$4),0,AND(T337=DATOS!$S$4,V337=DATOS!$U$3),0,AND(T337=DATOS!$S$2,V337=DATOS!$U$4),0)</f>
        <v>#DIV/0!</v>
      </c>
      <c r="Y337" s="116" t="e">
        <f>L337-W337</f>
        <v>#DIV/0!</v>
      </c>
      <c r="Z337" s="116" t="e">
        <f>M337-X337</f>
        <v>#DIV/0!</v>
      </c>
      <c r="AA337" s="116" t="e">
        <f>_xlfn.IFS(AND(Y337=0),1,AND(Y337=1),1,AND(Y337=2),2,AND(Y337=3),3,AND(Y337=4),4,AND(Y337=5),5,AND(Y337=-1),1)</f>
        <v>#DIV/0!</v>
      </c>
      <c r="AB337" s="116" t="e">
        <f>_xlfn.IFS(AND(Z337=0),1,AND(Z337=1),1,AND(Z337=2),2,AND(Z337=3),3,AND(Z337=4),4,AND(Z337=5),5,AND(Z337=-1),1)</f>
        <v>#DIV/0!</v>
      </c>
      <c r="AC337" s="117" t="e">
        <f>INDEX(DATOS!$J$4:$N$8,Mapa!AA337:AA339,Mapa!AB337:AB339)</f>
        <v>#DIV/0!</v>
      </c>
      <c r="AD337" s="114" t="e">
        <f>_xlfn.IFS(AC337=DATOS!$O$2,DATOS!$P$2,AC337=DATOS!$O$3,DATOS!$P$3,AC337=DATOS!$O$4,DATOS!$P$4,AC337=DATOS!$O$5,DATOS!$P$5)</f>
        <v>#DIV/0!</v>
      </c>
      <c r="AE337" s="114"/>
      <c r="AF337" s="114"/>
      <c r="AG337" s="114"/>
      <c r="AH337" s="115"/>
      <c r="AI337" s="115"/>
      <c r="AJ337" s="114"/>
      <c r="AK337" s="114"/>
      <c r="AL337" s="114"/>
      <c r="AM337" s="114"/>
      <c r="AN337" s="114"/>
      <c r="AO337" s="114"/>
      <c r="AP337" s="114"/>
    </row>
    <row r="338" spans="3:42" ht="54.75" customHeight="1" x14ac:dyDescent="0.3">
      <c r="C338" s="118"/>
      <c r="D338" s="64"/>
      <c r="E338" s="114"/>
      <c r="F338" s="66"/>
      <c r="G338" s="66"/>
      <c r="H338" s="114"/>
      <c r="I338" s="114"/>
      <c r="J338" s="65"/>
      <c r="K338" s="114"/>
      <c r="L338" s="114"/>
      <c r="M338" s="114"/>
      <c r="N338" s="117"/>
      <c r="O338" s="66"/>
      <c r="P338" s="64"/>
      <c r="Q338" s="64" t="str">
        <f>_xlfn.IFS(P338=DATOS!$R$2,DATOS!$S$2,P338=DATOS!$R$3,DATOS!$S$3,P338=DATOS!$R$4,DATOS!$S$4,P338=DATOS!$R$5,DATOS!$S$5,P338=DATOS!$R$6,DATOS!$S$6)</f>
        <v>Vacía</v>
      </c>
      <c r="R338" s="67" t="str">
        <f>_xlfn.IFS(Q338=DATOS!$S$2,DATOS!$T$2,Q338=DATOS!$S$4,DATOS!$T$4,Q338=DATOS!$S$5,DATOS!$T$5,Q338=DATOS!$S$6,DATOS!$T$6)</f>
        <v>Vacía</v>
      </c>
      <c r="S338" s="116"/>
      <c r="T338" s="114"/>
      <c r="U338" s="116"/>
      <c r="V338" s="116"/>
      <c r="W338" s="114"/>
      <c r="X338" s="114"/>
      <c r="Y338" s="116"/>
      <c r="Z338" s="116"/>
      <c r="AA338" s="114"/>
      <c r="AB338" s="114"/>
      <c r="AC338" s="117"/>
      <c r="AD338" s="114"/>
      <c r="AE338" s="114"/>
      <c r="AF338" s="114"/>
      <c r="AG338" s="114"/>
      <c r="AH338" s="115"/>
      <c r="AI338" s="115"/>
      <c r="AJ338" s="114"/>
      <c r="AK338" s="114"/>
      <c r="AL338" s="114"/>
      <c r="AM338" s="114"/>
      <c r="AN338" s="114"/>
      <c r="AO338" s="114"/>
      <c r="AP338" s="114"/>
    </row>
    <row r="339" spans="3:42" ht="54.75" customHeight="1" x14ac:dyDescent="0.3">
      <c r="C339" s="118"/>
      <c r="D339" s="64"/>
      <c r="E339" s="114"/>
      <c r="F339" s="66"/>
      <c r="G339" s="66"/>
      <c r="H339" s="114"/>
      <c r="I339" s="114"/>
      <c r="J339" s="65"/>
      <c r="K339" s="114"/>
      <c r="L339" s="114"/>
      <c r="M339" s="114"/>
      <c r="N339" s="117"/>
      <c r="O339" s="66"/>
      <c r="P339" s="64"/>
      <c r="Q339" s="64" t="str">
        <f>_xlfn.IFS(P339=DATOS!$R$2,DATOS!$S$2,P339=DATOS!$R$3,DATOS!$S$3,P339=DATOS!$R$4,DATOS!$S$4,P339=DATOS!$R$5,DATOS!$S$5,P339=DATOS!$R$6,DATOS!$S$6)</f>
        <v>Vacía</v>
      </c>
      <c r="R339" s="67" t="str">
        <f>_xlfn.IFS(Q339=DATOS!$S$2,DATOS!$T$2,Q339=DATOS!$S$4,DATOS!$T$4,Q339=DATOS!$S$5,DATOS!$T$5,Q339=DATOS!$S$6,DATOS!$T$6)</f>
        <v>Vacía</v>
      </c>
      <c r="S339" s="114"/>
      <c r="T339" s="114"/>
      <c r="U339" s="116"/>
      <c r="V339" s="116"/>
      <c r="W339" s="114"/>
      <c r="X339" s="114"/>
      <c r="Y339" s="116"/>
      <c r="Z339" s="116"/>
      <c r="AA339" s="114"/>
      <c r="AB339" s="114"/>
      <c r="AC339" s="117"/>
      <c r="AD339" s="114"/>
      <c r="AE339" s="114"/>
      <c r="AF339" s="114"/>
      <c r="AG339" s="114"/>
      <c r="AH339" s="115"/>
      <c r="AI339" s="115"/>
      <c r="AJ339" s="114"/>
      <c r="AK339" s="114"/>
      <c r="AL339" s="114"/>
      <c r="AM339" s="114"/>
      <c r="AN339" s="114"/>
      <c r="AO339" s="114"/>
      <c r="AP339" s="114"/>
    </row>
  </sheetData>
  <mergeCells count="3184">
    <mergeCell ref="AP178:AP180"/>
    <mergeCell ref="C7:K7"/>
    <mergeCell ref="W14:W17"/>
    <mergeCell ref="X14:X17"/>
    <mergeCell ref="AO11:AO13"/>
    <mergeCell ref="AP11:AP13"/>
    <mergeCell ref="C14:C17"/>
    <mergeCell ref="E14:E17"/>
    <mergeCell ref="H14:H17"/>
    <mergeCell ref="I14:I17"/>
    <mergeCell ref="K14:K17"/>
    <mergeCell ref="L14:L17"/>
    <mergeCell ref="M14:M17"/>
    <mergeCell ref="N14:N17"/>
    <mergeCell ref="AI11:AI13"/>
    <mergeCell ref="AJ11:AJ13"/>
    <mergeCell ref="AK11:AK13"/>
    <mergeCell ref="AL11:AL13"/>
    <mergeCell ref="AM11:AM13"/>
    <mergeCell ref="AN11:AN13"/>
    <mergeCell ref="AC11:AC13"/>
    <mergeCell ref="AD11:AD13"/>
    <mergeCell ref="AJ14:AJ17"/>
    <mergeCell ref="AN14:AN17"/>
    <mergeCell ref="AO14:AO17"/>
    <mergeCell ref="AP14:AP17"/>
    <mergeCell ref="AE14:AE17"/>
    <mergeCell ref="AF14:AF17"/>
    <mergeCell ref="AG14:AG17"/>
    <mergeCell ref="AH14:AH17"/>
    <mergeCell ref="AI14:AI17"/>
    <mergeCell ref="C11:C13"/>
    <mergeCell ref="E11:E13"/>
    <mergeCell ref="H11:H13"/>
    <mergeCell ref="I11:I13"/>
    <mergeCell ref="K11:K13"/>
    <mergeCell ref="L11:L13"/>
    <mergeCell ref="D9:N9"/>
    <mergeCell ref="P9:AC9"/>
    <mergeCell ref="AD9:AM9"/>
    <mergeCell ref="AN9:AP9"/>
    <mergeCell ref="AE11:AE13"/>
    <mergeCell ref="AF11:AF13"/>
    <mergeCell ref="AG11:AG13"/>
    <mergeCell ref="AH11:AH13"/>
    <mergeCell ref="W11:W13"/>
    <mergeCell ref="X11:X13"/>
    <mergeCell ref="Y11:Y13"/>
    <mergeCell ref="Z11:Z13"/>
    <mergeCell ref="AA11:AA13"/>
    <mergeCell ref="AB11:AB13"/>
    <mergeCell ref="M11:M13"/>
    <mergeCell ref="N11:N13"/>
    <mergeCell ref="N18:N19"/>
    <mergeCell ref="S18:S19"/>
    <mergeCell ref="T18:T19"/>
    <mergeCell ref="U18:U19"/>
    <mergeCell ref="S11:S13"/>
    <mergeCell ref="T11:T13"/>
    <mergeCell ref="U11:U13"/>
    <mergeCell ref="V11:V13"/>
    <mergeCell ref="AL18:AL19"/>
    <mergeCell ref="AM18:AM19"/>
    <mergeCell ref="AB18:AB19"/>
    <mergeCell ref="AC18:AC19"/>
    <mergeCell ref="AD18:AD19"/>
    <mergeCell ref="AE18:AE19"/>
    <mergeCell ref="AF18:AF19"/>
    <mergeCell ref="AG18:AG19"/>
    <mergeCell ref="V18:V19"/>
    <mergeCell ref="W18:W19"/>
    <mergeCell ref="X18:X19"/>
    <mergeCell ref="Y18:Y19"/>
    <mergeCell ref="Z18:Z19"/>
    <mergeCell ref="AA18:AA19"/>
    <mergeCell ref="S14:S17"/>
    <mergeCell ref="T14:T17"/>
    <mergeCell ref="U14:U17"/>
    <mergeCell ref="V14:V17"/>
    <mergeCell ref="AN18:AN19"/>
    <mergeCell ref="AO18:AO19"/>
    <mergeCell ref="AP18:AP19"/>
    <mergeCell ref="AH18:AH19"/>
    <mergeCell ref="J15:J16"/>
    <mergeCell ref="C18:C19"/>
    <mergeCell ref="E18:E19"/>
    <mergeCell ref="H18:H19"/>
    <mergeCell ref="I18:I19"/>
    <mergeCell ref="K18:K19"/>
    <mergeCell ref="AK14:AK17"/>
    <mergeCell ref="AL14:AL17"/>
    <mergeCell ref="AM14:AM17"/>
    <mergeCell ref="L18:L19"/>
    <mergeCell ref="M18:M19"/>
    <mergeCell ref="C21:C22"/>
    <mergeCell ref="E21:E22"/>
    <mergeCell ref="H21:H22"/>
    <mergeCell ref="I21:I22"/>
    <mergeCell ref="K21:K22"/>
    <mergeCell ref="L21:L22"/>
    <mergeCell ref="M21:M22"/>
    <mergeCell ref="N21:N22"/>
    <mergeCell ref="AI18:AI19"/>
    <mergeCell ref="AJ18:AJ19"/>
    <mergeCell ref="AK18:AK19"/>
    <mergeCell ref="Y14:Y17"/>
    <mergeCell ref="Z14:Z17"/>
    <mergeCell ref="AA14:AA17"/>
    <mergeCell ref="AB14:AB17"/>
    <mergeCell ref="AC14:AC17"/>
    <mergeCell ref="AD14:AD17"/>
    <mergeCell ref="AP21:AP22"/>
    <mergeCell ref="AE21:AE22"/>
    <mergeCell ref="AF21:AF22"/>
    <mergeCell ref="AG21:AG22"/>
    <mergeCell ref="AH21:AH22"/>
    <mergeCell ref="AI21:AI22"/>
    <mergeCell ref="AJ21:AJ22"/>
    <mergeCell ref="Y21:Y22"/>
    <mergeCell ref="Z21:Z22"/>
    <mergeCell ref="AA21:AA22"/>
    <mergeCell ref="AB21:AB22"/>
    <mergeCell ref="AC21:AC22"/>
    <mergeCell ref="AD21:AD22"/>
    <mergeCell ref="S21:S22"/>
    <mergeCell ref="T21:T22"/>
    <mergeCell ref="U21:U22"/>
    <mergeCell ref="V21:V22"/>
    <mergeCell ref="W21:W22"/>
    <mergeCell ref="X21:X22"/>
    <mergeCell ref="L23:L24"/>
    <mergeCell ref="M23:M24"/>
    <mergeCell ref="N23:N24"/>
    <mergeCell ref="S23:S24"/>
    <mergeCell ref="T23:T24"/>
    <mergeCell ref="U23:U24"/>
    <mergeCell ref="C23:C24"/>
    <mergeCell ref="E23:E24"/>
    <mergeCell ref="H23:H24"/>
    <mergeCell ref="I23:I24"/>
    <mergeCell ref="J23:J24"/>
    <mergeCell ref="K23:K24"/>
    <mergeCell ref="AK21:AK22"/>
    <mergeCell ref="AL21:AL22"/>
    <mergeCell ref="AM21:AM22"/>
    <mergeCell ref="AN21:AN22"/>
    <mergeCell ref="AO21:AO22"/>
    <mergeCell ref="T25:T26"/>
    <mergeCell ref="U25:U26"/>
    <mergeCell ref="V25:V26"/>
    <mergeCell ref="W25:W26"/>
    <mergeCell ref="AN23:AN24"/>
    <mergeCell ref="AO23:AO24"/>
    <mergeCell ref="AP23:AP24"/>
    <mergeCell ref="C25:C26"/>
    <mergeCell ref="E25:E26"/>
    <mergeCell ref="H25:H26"/>
    <mergeCell ref="I25:I26"/>
    <mergeCell ref="K25:K26"/>
    <mergeCell ref="L25:L26"/>
    <mergeCell ref="M25:M26"/>
    <mergeCell ref="AH23:AH24"/>
    <mergeCell ref="AI23:AI24"/>
    <mergeCell ref="AJ23:AJ24"/>
    <mergeCell ref="AK23:AK24"/>
    <mergeCell ref="AL23:AL24"/>
    <mergeCell ref="AM23:AM24"/>
    <mergeCell ref="AB23:AB24"/>
    <mergeCell ref="AC23:AC24"/>
    <mergeCell ref="AD23:AD24"/>
    <mergeCell ref="AE23:AE24"/>
    <mergeCell ref="AF23:AF24"/>
    <mergeCell ref="AG23:AG24"/>
    <mergeCell ref="V23:V24"/>
    <mergeCell ref="W23:W24"/>
    <mergeCell ref="X23:X24"/>
    <mergeCell ref="Y23:Y24"/>
    <mergeCell ref="Z23:Z24"/>
    <mergeCell ref="AA23:AA24"/>
    <mergeCell ref="Y27:Y30"/>
    <mergeCell ref="Z27:Z30"/>
    <mergeCell ref="AP25:AP26"/>
    <mergeCell ref="C27:C30"/>
    <mergeCell ref="E27:E30"/>
    <mergeCell ref="H27:H30"/>
    <mergeCell ref="I27:I30"/>
    <mergeCell ref="L27:L30"/>
    <mergeCell ref="M27:M30"/>
    <mergeCell ref="N27:N30"/>
    <mergeCell ref="S27:S30"/>
    <mergeCell ref="T27:T30"/>
    <mergeCell ref="AJ25:AJ26"/>
    <mergeCell ref="AK25:AK26"/>
    <mergeCell ref="AL25:AL26"/>
    <mergeCell ref="AM25:AM26"/>
    <mergeCell ref="AN25:AN26"/>
    <mergeCell ref="AO25:AO26"/>
    <mergeCell ref="AD25:AD26"/>
    <mergeCell ref="AE25:AE26"/>
    <mergeCell ref="AF25:AF26"/>
    <mergeCell ref="AG25:AG26"/>
    <mergeCell ref="AH25:AH26"/>
    <mergeCell ref="AI25:AI26"/>
    <mergeCell ref="X25:X26"/>
    <mergeCell ref="Y25:Y26"/>
    <mergeCell ref="Z25:Z26"/>
    <mergeCell ref="AA25:AA26"/>
    <mergeCell ref="AB25:AB26"/>
    <mergeCell ref="AC25:AC26"/>
    <mergeCell ref="N25:N26"/>
    <mergeCell ref="S25:S26"/>
    <mergeCell ref="M31:M33"/>
    <mergeCell ref="N31:N33"/>
    <mergeCell ref="S31:S33"/>
    <mergeCell ref="T31:T33"/>
    <mergeCell ref="U31:U33"/>
    <mergeCell ref="V31:V33"/>
    <mergeCell ref="AM27:AM30"/>
    <mergeCell ref="AN27:AN30"/>
    <mergeCell ref="AO27:AO30"/>
    <mergeCell ref="AP27:AP30"/>
    <mergeCell ref="C31:C33"/>
    <mergeCell ref="E31:E33"/>
    <mergeCell ref="H31:H33"/>
    <mergeCell ref="I31:I33"/>
    <mergeCell ref="K31:K33"/>
    <mergeCell ref="L31:L33"/>
    <mergeCell ref="AG27:AG30"/>
    <mergeCell ref="AH27:AH30"/>
    <mergeCell ref="AI27:AI30"/>
    <mergeCell ref="AJ27:AJ30"/>
    <mergeCell ref="AK27:AK30"/>
    <mergeCell ref="AL27:AL30"/>
    <mergeCell ref="AA27:AA30"/>
    <mergeCell ref="AB27:AB30"/>
    <mergeCell ref="AC27:AC30"/>
    <mergeCell ref="AD27:AD30"/>
    <mergeCell ref="AE27:AE30"/>
    <mergeCell ref="AF27:AF30"/>
    <mergeCell ref="U27:U30"/>
    <mergeCell ref="V27:V30"/>
    <mergeCell ref="W27:W30"/>
    <mergeCell ref="X27:X30"/>
    <mergeCell ref="T34:T36"/>
    <mergeCell ref="U34:U36"/>
    <mergeCell ref="V34:V36"/>
    <mergeCell ref="W34:W36"/>
    <mergeCell ref="AO31:AO33"/>
    <mergeCell ref="AP31:AP33"/>
    <mergeCell ref="J32:J33"/>
    <mergeCell ref="C34:C36"/>
    <mergeCell ref="E34:E36"/>
    <mergeCell ref="H34:H36"/>
    <mergeCell ref="I34:I36"/>
    <mergeCell ref="K34:K36"/>
    <mergeCell ref="L34:L36"/>
    <mergeCell ref="M34:M36"/>
    <mergeCell ref="AI31:AI33"/>
    <mergeCell ref="AJ31:AJ33"/>
    <mergeCell ref="AK31:AK33"/>
    <mergeCell ref="AL31:AL33"/>
    <mergeCell ref="AM31:AM33"/>
    <mergeCell ref="AN31:AN33"/>
    <mergeCell ref="AC31:AC33"/>
    <mergeCell ref="AD31:AD33"/>
    <mergeCell ref="AE31:AE33"/>
    <mergeCell ref="AF31:AF33"/>
    <mergeCell ref="AG31:AG33"/>
    <mergeCell ref="AH31:AH33"/>
    <mergeCell ref="W31:W33"/>
    <mergeCell ref="X31:X33"/>
    <mergeCell ref="Y31:Y33"/>
    <mergeCell ref="Z31:Z33"/>
    <mergeCell ref="AA31:AA33"/>
    <mergeCell ref="AB31:AB33"/>
    <mergeCell ref="X37:X39"/>
    <mergeCell ref="Y37:Y39"/>
    <mergeCell ref="AP34:AP36"/>
    <mergeCell ref="C37:C39"/>
    <mergeCell ref="E37:E39"/>
    <mergeCell ref="H37:H39"/>
    <mergeCell ref="I37:I39"/>
    <mergeCell ref="K37:K39"/>
    <mergeCell ref="L37:L39"/>
    <mergeCell ref="M37:M39"/>
    <mergeCell ref="N37:N39"/>
    <mergeCell ref="S37:S39"/>
    <mergeCell ref="AJ34:AJ36"/>
    <mergeCell ref="AK34:AK36"/>
    <mergeCell ref="AL34:AL36"/>
    <mergeCell ref="AM34:AM36"/>
    <mergeCell ref="AN34:AN36"/>
    <mergeCell ref="AO34:AO36"/>
    <mergeCell ref="AD34:AD36"/>
    <mergeCell ref="AE34:AE36"/>
    <mergeCell ref="AF34:AF36"/>
    <mergeCell ref="AG34:AG36"/>
    <mergeCell ref="AH34:AH36"/>
    <mergeCell ref="AI34:AI36"/>
    <mergeCell ref="X34:X36"/>
    <mergeCell ref="Y34:Y36"/>
    <mergeCell ref="Z34:Z36"/>
    <mergeCell ref="AA34:AA36"/>
    <mergeCell ref="AB34:AB36"/>
    <mergeCell ref="AC34:AC36"/>
    <mergeCell ref="N34:N36"/>
    <mergeCell ref="S34:S36"/>
    <mergeCell ref="L40:L42"/>
    <mergeCell ref="M40:M42"/>
    <mergeCell ref="N40:N42"/>
    <mergeCell ref="S40:S42"/>
    <mergeCell ref="T40:T42"/>
    <mergeCell ref="U40:U42"/>
    <mergeCell ref="AL37:AL39"/>
    <mergeCell ref="AM37:AM39"/>
    <mergeCell ref="AN37:AN39"/>
    <mergeCell ref="AO37:AO39"/>
    <mergeCell ref="AP37:AP39"/>
    <mergeCell ref="C40:C42"/>
    <mergeCell ref="E40:E42"/>
    <mergeCell ref="H40:H42"/>
    <mergeCell ref="I40:I42"/>
    <mergeCell ref="K40:K42"/>
    <mergeCell ref="AF37:AF39"/>
    <mergeCell ref="AG37:AG39"/>
    <mergeCell ref="AH37:AH39"/>
    <mergeCell ref="AI37:AI39"/>
    <mergeCell ref="AJ37:AJ39"/>
    <mergeCell ref="AK37:AK39"/>
    <mergeCell ref="Z37:Z39"/>
    <mergeCell ref="AA37:AA39"/>
    <mergeCell ref="AB37:AB39"/>
    <mergeCell ref="AC37:AC39"/>
    <mergeCell ref="AD37:AD39"/>
    <mergeCell ref="AE37:AE39"/>
    <mergeCell ref="T37:T39"/>
    <mergeCell ref="U37:U39"/>
    <mergeCell ref="V37:V39"/>
    <mergeCell ref="W37:W39"/>
    <mergeCell ref="T43:T45"/>
    <mergeCell ref="U43:U45"/>
    <mergeCell ref="V43:V45"/>
    <mergeCell ref="W43:W45"/>
    <mergeCell ref="AN40:AN42"/>
    <mergeCell ref="AO40:AO42"/>
    <mergeCell ref="AP40:AP42"/>
    <mergeCell ref="C43:C45"/>
    <mergeCell ref="E43:E45"/>
    <mergeCell ref="H43:H45"/>
    <mergeCell ref="I43:I45"/>
    <mergeCell ref="K43:K45"/>
    <mergeCell ref="L43:L45"/>
    <mergeCell ref="M43:M45"/>
    <mergeCell ref="AH40:AH42"/>
    <mergeCell ref="AI40:AI42"/>
    <mergeCell ref="AJ40:AJ42"/>
    <mergeCell ref="AK40:AK42"/>
    <mergeCell ref="AL40:AL42"/>
    <mergeCell ref="AM40:AM42"/>
    <mergeCell ref="AB40:AB42"/>
    <mergeCell ref="AC40:AC42"/>
    <mergeCell ref="AD40:AD42"/>
    <mergeCell ref="AE40:AE42"/>
    <mergeCell ref="AF40:AF42"/>
    <mergeCell ref="AG40:AG42"/>
    <mergeCell ref="V40:V42"/>
    <mergeCell ref="W40:W42"/>
    <mergeCell ref="X40:X42"/>
    <mergeCell ref="Y40:Y42"/>
    <mergeCell ref="Z40:Z42"/>
    <mergeCell ref="AA40:AA42"/>
    <mergeCell ref="X46:X48"/>
    <mergeCell ref="Y46:Y48"/>
    <mergeCell ref="AP43:AP45"/>
    <mergeCell ref="C46:C48"/>
    <mergeCell ref="E46:E48"/>
    <mergeCell ref="H46:H48"/>
    <mergeCell ref="I46:I48"/>
    <mergeCell ref="K46:K48"/>
    <mergeCell ref="L46:L48"/>
    <mergeCell ref="M46:M48"/>
    <mergeCell ref="N46:N48"/>
    <mergeCell ref="S46:S48"/>
    <mergeCell ref="AJ43:AJ45"/>
    <mergeCell ref="AK43:AK45"/>
    <mergeCell ref="AL43:AL45"/>
    <mergeCell ref="AM43:AM45"/>
    <mergeCell ref="AN43:AN45"/>
    <mergeCell ref="AO43:AO45"/>
    <mergeCell ref="AD43:AD45"/>
    <mergeCell ref="AE43:AE45"/>
    <mergeCell ref="AF43:AF45"/>
    <mergeCell ref="AG43:AG45"/>
    <mergeCell ref="AH43:AH45"/>
    <mergeCell ref="AI43:AI45"/>
    <mergeCell ref="X43:X45"/>
    <mergeCell ref="Y43:Y45"/>
    <mergeCell ref="Z43:Z45"/>
    <mergeCell ref="AA43:AA45"/>
    <mergeCell ref="AB43:AB45"/>
    <mergeCell ref="AC43:AC45"/>
    <mergeCell ref="N43:N45"/>
    <mergeCell ref="S43:S45"/>
    <mergeCell ref="L49:L51"/>
    <mergeCell ref="M49:M51"/>
    <mergeCell ref="N49:N51"/>
    <mergeCell ref="S49:S51"/>
    <mergeCell ref="T49:T51"/>
    <mergeCell ref="U49:U51"/>
    <mergeCell ref="AL46:AL48"/>
    <mergeCell ref="AM46:AM48"/>
    <mergeCell ref="AN46:AN48"/>
    <mergeCell ref="AO46:AO48"/>
    <mergeCell ref="AP46:AP48"/>
    <mergeCell ref="C49:C51"/>
    <mergeCell ref="E49:E51"/>
    <mergeCell ref="H49:H51"/>
    <mergeCell ref="I49:I51"/>
    <mergeCell ref="K49:K51"/>
    <mergeCell ref="AF46:AF48"/>
    <mergeCell ref="AG46:AG48"/>
    <mergeCell ref="AH46:AH48"/>
    <mergeCell ref="AI46:AI48"/>
    <mergeCell ref="AJ46:AJ48"/>
    <mergeCell ref="AK46:AK48"/>
    <mergeCell ref="Z46:Z48"/>
    <mergeCell ref="AA46:AA48"/>
    <mergeCell ref="AB46:AB48"/>
    <mergeCell ref="AC46:AC48"/>
    <mergeCell ref="AD46:AD48"/>
    <mergeCell ref="AE46:AE48"/>
    <mergeCell ref="T46:T48"/>
    <mergeCell ref="U46:U48"/>
    <mergeCell ref="V46:V48"/>
    <mergeCell ref="W46:W48"/>
    <mergeCell ref="T52:T54"/>
    <mergeCell ref="U52:U54"/>
    <mergeCell ref="V52:V54"/>
    <mergeCell ref="W52:W54"/>
    <mergeCell ref="AN49:AN51"/>
    <mergeCell ref="AO49:AO51"/>
    <mergeCell ref="AP49:AP51"/>
    <mergeCell ref="C52:C54"/>
    <mergeCell ref="E52:E54"/>
    <mergeCell ref="H52:H54"/>
    <mergeCell ref="I52:I54"/>
    <mergeCell ref="K52:K54"/>
    <mergeCell ref="L52:L54"/>
    <mergeCell ref="M52:M54"/>
    <mergeCell ref="AH49:AH51"/>
    <mergeCell ref="AI49:AI51"/>
    <mergeCell ref="AJ49:AJ51"/>
    <mergeCell ref="AK49:AK51"/>
    <mergeCell ref="AL49:AL51"/>
    <mergeCell ref="AM49:AM51"/>
    <mergeCell ref="AB49:AB51"/>
    <mergeCell ref="AC49:AC51"/>
    <mergeCell ref="AD49:AD51"/>
    <mergeCell ref="AE49:AE51"/>
    <mergeCell ref="AF49:AF51"/>
    <mergeCell ref="AG49:AG51"/>
    <mergeCell ref="V49:V51"/>
    <mergeCell ref="W49:W51"/>
    <mergeCell ref="X49:X51"/>
    <mergeCell ref="Y49:Y51"/>
    <mergeCell ref="Z49:Z51"/>
    <mergeCell ref="AA49:AA51"/>
    <mergeCell ref="X55:X58"/>
    <mergeCell ref="Y55:Y58"/>
    <mergeCell ref="AP52:AP54"/>
    <mergeCell ref="C55:C58"/>
    <mergeCell ref="E55:E58"/>
    <mergeCell ref="H55:H58"/>
    <mergeCell ref="I55:I58"/>
    <mergeCell ref="K55:K58"/>
    <mergeCell ref="L55:L58"/>
    <mergeCell ref="M55:M58"/>
    <mergeCell ref="N55:N58"/>
    <mergeCell ref="S55:S58"/>
    <mergeCell ref="AJ52:AJ54"/>
    <mergeCell ref="AK52:AK54"/>
    <mergeCell ref="AL52:AL54"/>
    <mergeCell ref="AM52:AM54"/>
    <mergeCell ref="AN52:AN54"/>
    <mergeCell ref="AO52:AO54"/>
    <mergeCell ref="AD52:AD54"/>
    <mergeCell ref="AE52:AE54"/>
    <mergeCell ref="AF52:AF54"/>
    <mergeCell ref="AG52:AG54"/>
    <mergeCell ref="AH52:AH54"/>
    <mergeCell ref="AI52:AI54"/>
    <mergeCell ref="X52:X54"/>
    <mergeCell ref="Y52:Y54"/>
    <mergeCell ref="Z52:Z54"/>
    <mergeCell ref="AA52:AA54"/>
    <mergeCell ref="AB52:AB54"/>
    <mergeCell ref="AC52:AC54"/>
    <mergeCell ref="N52:N54"/>
    <mergeCell ref="S52:S54"/>
    <mergeCell ref="L59:L61"/>
    <mergeCell ref="M59:M61"/>
    <mergeCell ref="N59:N61"/>
    <mergeCell ref="S59:S61"/>
    <mergeCell ref="T59:T61"/>
    <mergeCell ref="U59:U61"/>
    <mergeCell ref="AL55:AL58"/>
    <mergeCell ref="AM55:AM58"/>
    <mergeCell ref="AN55:AN58"/>
    <mergeCell ref="AO55:AO58"/>
    <mergeCell ref="AP55:AP58"/>
    <mergeCell ref="C59:C61"/>
    <mergeCell ref="E59:E61"/>
    <mergeCell ref="H59:H61"/>
    <mergeCell ref="I59:I61"/>
    <mergeCell ref="K59:K61"/>
    <mergeCell ref="AF55:AF58"/>
    <mergeCell ref="AG55:AG58"/>
    <mergeCell ref="AH55:AH58"/>
    <mergeCell ref="AI55:AI58"/>
    <mergeCell ref="AJ55:AJ58"/>
    <mergeCell ref="AK55:AK58"/>
    <mergeCell ref="Z55:Z58"/>
    <mergeCell ref="AA55:AA58"/>
    <mergeCell ref="AB55:AB58"/>
    <mergeCell ref="AC55:AC58"/>
    <mergeCell ref="AD55:AD58"/>
    <mergeCell ref="AE55:AE58"/>
    <mergeCell ref="T55:T58"/>
    <mergeCell ref="U55:U58"/>
    <mergeCell ref="V55:V58"/>
    <mergeCell ref="W55:W58"/>
    <mergeCell ref="S62:S64"/>
    <mergeCell ref="T62:T64"/>
    <mergeCell ref="U62:U64"/>
    <mergeCell ref="V62:V64"/>
    <mergeCell ref="AN59:AN61"/>
    <mergeCell ref="AO59:AO61"/>
    <mergeCell ref="AP59:AP61"/>
    <mergeCell ref="AQ59:AQ61"/>
    <mergeCell ref="C62:C64"/>
    <mergeCell ref="E62:E64"/>
    <mergeCell ref="H62:H64"/>
    <mergeCell ref="I62:I64"/>
    <mergeCell ref="K62:K64"/>
    <mergeCell ref="L62:L64"/>
    <mergeCell ref="AH59:AH61"/>
    <mergeCell ref="AI59:AI61"/>
    <mergeCell ref="AJ59:AJ61"/>
    <mergeCell ref="AK59:AK61"/>
    <mergeCell ref="AL59:AL61"/>
    <mergeCell ref="AM59:AM61"/>
    <mergeCell ref="AB59:AB61"/>
    <mergeCell ref="AC59:AC61"/>
    <mergeCell ref="AD59:AD61"/>
    <mergeCell ref="AE59:AE61"/>
    <mergeCell ref="AF59:AF61"/>
    <mergeCell ref="AG59:AG61"/>
    <mergeCell ref="V59:V61"/>
    <mergeCell ref="W59:W61"/>
    <mergeCell ref="X59:X61"/>
    <mergeCell ref="Y59:Y61"/>
    <mergeCell ref="Z59:Z61"/>
    <mergeCell ref="AA59:AA61"/>
    <mergeCell ref="W65:W67"/>
    <mergeCell ref="X65:X67"/>
    <mergeCell ref="AO62:AO64"/>
    <mergeCell ref="AP62:AP64"/>
    <mergeCell ref="C65:C67"/>
    <mergeCell ref="E65:E67"/>
    <mergeCell ref="H65:H67"/>
    <mergeCell ref="I65:I67"/>
    <mergeCell ref="K65:K67"/>
    <mergeCell ref="L65:L67"/>
    <mergeCell ref="M65:M67"/>
    <mergeCell ref="N65:N67"/>
    <mergeCell ref="AI62:AI64"/>
    <mergeCell ref="AJ62:AJ64"/>
    <mergeCell ref="AK62:AK64"/>
    <mergeCell ref="AL62:AL64"/>
    <mergeCell ref="AM62:AM64"/>
    <mergeCell ref="AN62:AN64"/>
    <mergeCell ref="AC62:AC64"/>
    <mergeCell ref="AD62:AD64"/>
    <mergeCell ref="AE62:AE64"/>
    <mergeCell ref="AF62:AF64"/>
    <mergeCell ref="AG62:AG64"/>
    <mergeCell ref="AH62:AH64"/>
    <mergeCell ref="W62:W64"/>
    <mergeCell ref="X62:X64"/>
    <mergeCell ref="Y62:Y64"/>
    <mergeCell ref="Z62:Z64"/>
    <mergeCell ref="AA62:AA64"/>
    <mergeCell ref="AB62:AB64"/>
    <mergeCell ref="M62:M64"/>
    <mergeCell ref="N62:N64"/>
    <mergeCell ref="S68:S70"/>
    <mergeCell ref="T68:T70"/>
    <mergeCell ref="U68:U70"/>
    <mergeCell ref="V68:V70"/>
    <mergeCell ref="C68:C70"/>
    <mergeCell ref="E68:E70"/>
    <mergeCell ref="H68:H70"/>
    <mergeCell ref="I68:I70"/>
    <mergeCell ref="K68:K70"/>
    <mergeCell ref="L68:L70"/>
    <mergeCell ref="AK65:AK67"/>
    <mergeCell ref="AL65:AL67"/>
    <mergeCell ref="AM65:AM67"/>
    <mergeCell ref="AN65:AN67"/>
    <mergeCell ref="AO65:AO67"/>
    <mergeCell ref="AP65:AP67"/>
    <mergeCell ref="AE65:AE67"/>
    <mergeCell ref="AF65:AF67"/>
    <mergeCell ref="AG65:AG67"/>
    <mergeCell ref="AH65:AH67"/>
    <mergeCell ref="AI65:AI67"/>
    <mergeCell ref="AJ65:AJ67"/>
    <mergeCell ref="Y65:Y67"/>
    <mergeCell ref="Z65:Z67"/>
    <mergeCell ref="AA65:AA67"/>
    <mergeCell ref="AB65:AB67"/>
    <mergeCell ref="AC65:AC67"/>
    <mergeCell ref="AD65:AD67"/>
    <mergeCell ref="S65:S67"/>
    <mergeCell ref="T65:T67"/>
    <mergeCell ref="U65:U67"/>
    <mergeCell ref="V65:V67"/>
    <mergeCell ref="W72:W74"/>
    <mergeCell ref="X72:X74"/>
    <mergeCell ref="AO68:AO70"/>
    <mergeCell ref="AP68:AP70"/>
    <mergeCell ref="C72:C74"/>
    <mergeCell ref="E72:E74"/>
    <mergeCell ref="H72:H74"/>
    <mergeCell ref="I72:I74"/>
    <mergeCell ref="K72:K74"/>
    <mergeCell ref="L72:L74"/>
    <mergeCell ref="M72:M74"/>
    <mergeCell ref="N72:N74"/>
    <mergeCell ref="AI68:AI70"/>
    <mergeCell ref="AJ68:AJ70"/>
    <mergeCell ref="AK68:AK70"/>
    <mergeCell ref="AL68:AL70"/>
    <mergeCell ref="AM68:AM70"/>
    <mergeCell ref="AN68:AN70"/>
    <mergeCell ref="AC68:AC70"/>
    <mergeCell ref="AD68:AD70"/>
    <mergeCell ref="AE68:AE70"/>
    <mergeCell ref="AF68:AF70"/>
    <mergeCell ref="AG68:AG70"/>
    <mergeCell ref="AH68:AH70"/>
    <mergeCell ref="W68:W70"/>
    <mergeCell ref="X68:X70"/>
    <mergeCell ref="Y68:Y70"/>
    <mergeCell ref="Z68:Z70"/>
    <mergeCell ref="AA68:AA70"/>
    <mergeCell ref="AB68:AB70"/>
    <mergeCell ref="M68:M70"/>
    <mergeCell ref="N68:N70"/>
    <mergeCell ref="S75:S76"/>
    <mergeCell ref="T75:T76"/>
    <mergeCell ref="U75:U76"/>
    <mergeCell ref="V75:V76"/>
    <mergeCell ref="C75:C76"/>
    <mergeCell ref="E75:E76"/>
    <mergeCell ref="H75:H76"/>
    <mergeCell ref="I75:I76"/>
    <mergeCell ref="K75:K76"/>
    <mergeCell ref="L75:L76"/>
    <mergeCell ref="AK72:AK74"/>
    <mergeCell ref="AL72:AL74"/>
    <mergeCell ref="AM72:AM74"/>
    <mergeCell ref="AN72:AN74"/>
    <mergeCell ref="AO72:AO74"/>
    <mergeCell ref="AP72:AP74"/>
    <mergeCell ref="AE72:AE74"/>
    <mergeCell ref="AF72:AF74"/>
    <mergeCell ref="AG72:AG74"/>
    <mergeCell ref="AH72:AH74"/>
    <mergeCell ref="AI72:AI74"/>
    <mergeCell ref="AJ72:AJ74"/>
    <mergeCell ref="Y72:Y74"/>
    <mergeCell ref="Z72:Z74"/>
    <mergeCell ref="AA72:AA74"/>
    <mergeCell ref="AB72:AB74"/>
    <mergeCell ref="AC72:AC74"/>
    <mergeCell ref="AD72:AD74"/>
    <mergeCell ref="S72:S74"/>
    <mergeCell ref="T72:T74"/>
    <mergeCell ref="U72:U74"/>
    <mergeCell ref="V72:V74"/>
    <mergeCell ref="W77:W79"/>
    <mergeCell ref="X77:X79"/>
    <mergeCell ref="AO75:AO76"/>
    <mergeCell ref="AP75:AP76"/>
    <mergeCell ref="C77:C79"/>
    <mergeCell ref="E77:E79"/>
    <mergeCell ref="H77:H79"/>
    <mergeCell ref="I77:I79"/>
    <mergeCell ref="K77:K79"/>
    <mergeCell ref="L77:L79"/>
    <mergeCell ref="M77:M79"/>
    <mergeCell ref="N77:N79"/>
    <mergeCell ref="AI75:AI76"/>
    <mergeCell ref="AJ75:AJ76"/>
    <mergeCell ref="AK75:AK76"/>
    <mergeCell ref="AL75:AL76"/>
    <mergeCell ref="AM75:AM76"/>
    <mergeCell ref="AN75:AN76"/>
    <mergeCell ref="AC75:AC76"/>
    <mergeCell ref="AD75:AD76"/>
    <mergeCell ref="AE75:AE76"/>
    <mergeCell ref="AF75:AF76"/>
    <mergeCell ref="AG75:AG76"/>
    <mergeCell ref="AH75:AH76"/>
    <mergeCell ref="W75:W76"/>
    <mergeCell ref="X75:X76"/>
    <mergeCell ref="Y75:Y76"/>
    <mergeCell ref="Z75:Z76"/>
    <mergeCell ref="AA75:AA76"/>
    <mergeCell ref="AB75:AB76"/>
    <mergeCell ref="M75:M76"/>
    <mergeCell ref="N75:N76"/>
    <mergeCell ref="S80:S82"/>
    <mergeCell ref="T80:T82"/>
    <mergeCell ref="U80:U82"/>
    <mergeCell ref="V80:V82"/>
    <mergeCell ref="C80:C82"/>
    <mergeCell ref="E80:E82"/>
    <mergeCell ref="H80:H82"/>
    <mergeCell ref="I80:I82"/>
    <mergeCell ref="K80:K82"/>
    <mergeCell ref="L80:L82"/>
    <mergeCell ref="AK77:AK79"/>
    <mergeCell ref="AL77:AL79"/>
    <mergeCell ref="AM77:AM79"/>
    <mergeCell ref="AN77:AN79"/>
    <mergeCell ref="AO77:AO79"/>
    <mergeCell ref="AP77:AP79"/>
    <mergeCell ref="AE77:AE79"/>
    <mergeCell ref="AF77:AF79"/>
    <mergeCell ref="AG77:AG79"/>
    <mergeCell ref="AH77:AH79"/>
    <mergeCell ref="AI77:AI79"/>
    <mergeCell ref="AJ77:AJ79"/>
    <mergeCell ref="Y77:Y79"/>
    <mergeCell ref="Z77:Z79"/>
    <mergeCell ref="AA77:AA79"/>
    <mergeCell ref="AB77:AB79"/>
    <mergeCell ref="AC77:AC79"/>
    <mergeCell ref="AD77:AD79"/>
    <mergeCell ref="S77:S79"/>
    <mergeCell ref="T77:T79"/>
    <mergeCell ref="U77:U79"/>
    <mergeCell ref="V77:V79"/>
    <mergeCell ref="W83:W85"/>
    <mergeCell ref="X83:X85"/>
    <mergeCell ref="AO80:AO82"/>
    <mergeCell ref="AP80:AP82"/>
    <mergeCell ref="C83:C85"/>
    <mergeCell ref="E83:E85"/>
    <mergeCell ref="H83:H85"/>
    <mergeCell ref="I83:I85"/>
    <mergeCell ref="K83:K85"/>
    <mergeCell ref="L83:L85"/>
    <mergeCell ref="M83:M85"/>
    <mergeCell ref="N83:N85"/>
    <mergeCell ref="AI80:AI82"/>
    <mergeCell ref="AJ80:AJ82"/>
    <mergeCell ref="AK80:AK82"/>
    <mergeCell ref="AL80:AL82"/>
    <mergeCell ref="AM80:AM82"/>
    <mergeCell ref="AN80:AN82"/>
    <mergeCell ref="AC80:AC82"/>
    <mergeCell ref="AD80:AD82"/>
    <mergeCell ref="AE80:AE82"/>
    <mergeCell ref="AF80:AF82"/>
    <mergeCell ref="AG80:AG82"/>
    <mergeCell ref="AH80:AH82"/>
    <mergeCell ref="W80:W82"/>
    <mergeCell ref="X80:X82"/>
    <mergeCell ref="Y80:Y82"/>
    <mergeCell ref="Z80:Z82"/>
    <mergeCell ref="AA80:AA82"/>
    <mergeCell ref="AB80:AB82"/>
    <mergeCell ref="M80:M82"/>
    <mergeCell ref="N80:N82"/>
    <mergeCell ref="S86:S88"/>
    <mergeCell ref="T86:T88"/>
    <mergeCell ref="U86:U88"/>
    <mergeCell ref="V86:V88"/>
    <mergeCell ref="C86:C88"/>
    <mergeCell ref="E86:E88"/>
    <mergeCell ref="H86:H88"/>
    <mergeCell ref="I86:I88"/>
    <mergeCell ref="K86:K88"/>
    <mergeCell ref="L86:L88"/>
    <mergeCell ref="AK83:AK85"/>
    <mergeCell ref="AL83:AL85"/>
    <mergeCell ref="AM83:AM85"/>
    <mergeCell ref="AN83:AN85"/>
    <mergeCell ref="AO83:AO85"/>
    <mergeCell ref="AP83:AP85"/>
    <mergeCell ref="AE83:AE85"/>
    <mergeCell ref="AF83:AF85"/>
    <mergeCell ref="AG83:AG85"/>
    <mergeCell ref="AH83:AH85"/>
    <mergeCell ref="AI83:AI85"/>
    <mergeCell ref="AJ83:AJ85"/>
    <mergeCell ref="Y83:Y85"/>
    <mergeCell ref="Z83:Z85"/>
    <mergeCell ref="AA83:AA85"/>
    <mergeCell ref="AB83:AB85"/>
    <mergeCell ref="AC83:AC85"/>
    <mergeCell ref="AD83:AD85"/>
    <mergeCell ref="S83:S85"/>
    <mergeCell ref="T83:T85"/>
    <mergeCell ref="U83:U85"/>
    <mergeCell ref="V83:V85"/>
    <mergeCell ref="V89:V91"/>
    <mergeCell ref="W89:W91"/>
    <mergeCell ref="AO86:AO88"/>
    <mergeCell ref="AP86:AP88"/>
    <mergeCell ref="C89:C91"/>
    <mergeCell ref="E89:E91"/>
    <mergeCell ref="H89:H91"/>
    <mergeCell ref="I89:I91"/>
    <mergeCell ref="J89:J91"/>
    <mergeCell ref="K89:K91"/>
    <mergeCell ref="L89:L91"/>
    <mergeCell ref="M89:M91"/>
    <mergeCell ref="AI86:AI88"/>
    <mergeCell ref="AJ86:AJ88"/>
    <mergeCell ref="AK86:AK88"/>
    <mergeCell ref="AL86:AL88"/>
    <mergeCell ref="AM86:AM88"/>
    <mergeCell ref="AN86:AN88"/>
    <mergeCell ref="AC86:AC88"/>
    <mergeCell ref="AD86:AD88"/>
    <mergeCell ref="AE86:AE88"/>
    <mergeCell ref="AF86:AF88"/>
    <mergeCell ref="AG86:AG88"/>
    <mergeCell ref="AH86:AH88"/>
    <mergeCell ref="W86:W88"/>
    <mergeCell ref="X86:X88"/>
    <mergeCell ref="Y86:Y88"/>
    <mergeCell ref="Z86:Z88"/>
    <mergeCell ref="AA86:AA88"/>
    <mergeCell ref="AB86:AB88"/>
    <mergeCell ref="M86:M88"/>
    <mergeCell ref="N86:N88"/>
    <mergeCell ref="AP89:AP91"/>
    <mergeCell ref="C92:C94"/>
    <mergeCell ref="E92:E94"/>
    <mergeCell ref="H92:H94"/>
    <mergeCell ref="I92:I94"/>
    <mergeCell ref="J92:J94"/>
    <mergeCell ref="K92:K94"/>
    <mergeCell ref="L92:L94"/>
    <mergeCell ref="M92:M94"/>
    <mergeCell ref="N92:N94"/>
    <mergeCell ref="AJ89:AJ91"/>
    <mergeCell ref="AK89:AK91"/>
    <mergeCell ref="AL89:AL91"/>
    <mergeCell ref="AM89:AM91"/>
    <mergeCell ref="AN89:AN91"/>
    <mergeCell ref="AO89:AO91"/>
    <mergeCell ref="AD89:AD91"/>
    <mergeCell ref="AE89:AE91"/>
    <mergeCell ref="AF89:AF91"/>
    <mergeCell ref="AG89:AG91"/>
    <mergeCell ref="AH89:AH91"/>
    <mergeCell ref="AI89:AI91"/>
    <mergeCell ref="X89:X91"/>
    <mergeCell ref="Y89:Y91"/>
    <mergeCell ref="Z89:Z91"/>
    <mergeCell ref="AA89:AA91"/>
    <mergeCell ref="AB89:AB91"/>
    <mergeCell ref="AC89:AC91"/>
    <mergeCell ref="N89:N91"/>
    <mergeCell ref="S89:S91"/>
    <mergeCell ref="T89:T91"/>
    <mergeCell ref="U89:U91"/>
    <mergeCell ref="AN92:AN94"/>
    <mergeCell ref="AO92:AO94"/>
    <mergeCell ref="AP92:AP94"/>
    <mergeCell ref="AE92:AE94"/>
    <mergeCell ref="AF92:AF94"/>
    <mergeCell ref="AG92:AG94"/>
    <mergeCell ref="AH92:AH94"/>
    <mergeCell ref="AI92:AI94"/>
    <mergeCell ref="AJ92:AJ94"/>
    <mergeCell ref="Y92:Y94"/>
    <mergeCell ref="Z92:Z94"/>
    <mergeCell ref="AA92:AA94"/>
    <mergeCell ref="AB92:AB94"/>
    <mergeCell ref="AC92:AC94"/>
    <mergeCell ref="AD92:AD94"/>
    <mergeCell ref="S92:S94"/>
    <mergeCell ref="T92:T94"/>
    <mergeCell ref="U92:U94"/>
    <mergeCell ref="V92:V94"/>
    <mergeCell ref="W92:W94"/>
    <mergeCell ref="X92:X94"/>
    <mergeCell ref="Z95:Z97"/>
    <mergeCell ref="AA95:AA97"/>
    <mergeCell ref="L95:L97"/>
    <mergeCell ref="M95:M97"/>
    <mergeCell ref="N95:N97"/>
    <mergeCell ref="S95:S97"/>
    <mergeCell ref="T95:T97"/>
    <mergeCell ref="U95:U97"/>
    <mergeCell ref="C95:C97"/>
    <mergeCell ref="E95:E97"/>
    <mergeCell ref="H95:H97"/>
    <mergeCell ref="I95:I97"/>
    <mergeCell ref="J95:J97"/>
    <mergeCell ref="K95:K97"/>
    <mergeCell ref="AK92:AK94"/>
    <mergeCell ref="AL92:AL94"/>
    <mergeCell ref="AM92:AM94"/>
    <mergeCell ref="M98:M100"/>
    <mergeCell ref="N98:N100"/>
    <mergeCell ref="S98:S100"/>
    <mergeCell ref="T98:T100"/>
    <mergeCell ref="U98:U100"/>
    <mergeCell ref="V98:V100"/>
    <mergeCell ref="AN95:AN97"/>
    <mergeCell ref="AO95:AO97"/>
    <mergeCell ref="AP95:AP97"/>
    <mergeCell ref="C98:C100"/>
    <mergeCell ref="E98:E100"/>
    <mergeCell ref="H98:H100"/>
    <mergeCell ref="I98:I100"/>
    <mergeCell ref="J98:J100"/>
    <mergeCell ref="K98:K100"/>
    <mergeCell ref="L98:L100"/>
    <mergeCell ref="AH95:AH97"/>
    <mergeCell ref="AI95:AI97"/>
    <mergeCell ref="AJ95:AJ97"/>
    <mergeCell ref="AK95:AK97"/>
    <mergeCell ref="AL95:AL97"/>
    <mergeCell ref="AM95:AM97"/>
    <mergeCell ref="AB95:AB97"/>
    <mergeCell ref="AC95:AC97"/>
    <mergeCell ref="AD95:AD97"/>
    <mergeCell ref="AE95:AE97"/>
    <mergeCell ref="AF95:AF97"/>
    <mergeCell ref="AG95:AG97"/>
    <mergeCell ref="V95:V97"/>
    <mergeCell ref="W95:W97"/>
    <mergeCell ref="X95:X97"/>
    <mergeCell ref="Y95:Y97"/>
    <mergeCell ref="T101:T103"/>
    <mergeCell ref="U101:U103"/>
    <mergeCell ref="V101:V103"/>
    <mergeCell ref="W101:W103"/>
    <mergeCell ref="AO98:AO100"/>
    <mergeCell ref="AP98:AP100"/>
    <mergeCell ref="C101:C103"/>
    <mergeCell ref="E101:E103"/>
    <mergeCell ref="H101:H103"/>
    <mergeCell ref="I101:I103"/>
    <mergeCell ref="J101:J103"/>
    <mergeCell ref="K101:K103"/>
    <mergeCell ref="L101:L103"/>
    <mergeCell ref="M101:M103"/>
    <mergeCell ref="AI98:AI100"/>
    <mergeCell ref="AJ98:AJ100"/>
    <mergeCell ref="AK98:AK100"/>
    <mergeCell ref="AL98:AL100"/>
    <mergeCell ref="AM98:AM100"/>
    <mergeCell ref="AN98:AN100"/>
    <mergeCell ref="AC98:AC100"/>
    <mergeCell ref="AD98:AD100"/>
    <mergeCell ref="AE98:AE100"/>
    <mergeCell ref="AF98:AF100"/>
    <mergeCell ref="AG98:AG100"/>
    <mergeCell ref="AH98:AH100"/>
    <mergeCell ref="W98:W100"/>
    <mergeCell ref="X98:X100"/>
    <mergeCell ref="Y98:Y100"/>
    <mergeCell ref="Z98:Z100"/>
    <mergeCell ref="AA98:AA100"/>
    <mergeCell ref="AB98:AB100"/>
    <mergeCell ref="W104:W106"/>
    <mergeCell ref="X104:X106"/>
    <mergeCell ref="AP101:AP103"/>
    <mergeCell ref="C104:C106"/>
    <mergeCell ref="E104:E106"/>
    <mergeCell ref="H104:H106"/>
    <mergeCell ref="I104:I106"/>
    <mergeCell ref="J104:J106"/>
    <mergeCell ref="K104:K106"/>
    <mergeCell ref="L104:L106"/>
    <mergeCell ref="M104:M106"/>
    <mergeCell ref="N104:N106"/>
    <mergeCell ref="AJ101:AJ103"/>
    <mergeCell ref="AK101:AK103"/>
    <mergeCell ref="AL101:AL103"/>
    <mergeCell ref="AM101:AM103"/>
    <mergeCell ref="AN101:AN103"/>
    <mergeCell ref="AO101:AO103"/>
    <mergeCell ref="AD101:AD103"/>
    <mergeCell ref="AE101:AE103"/>
    <mergeCell ref="AF101:AF103"/>
    <mergeCell ref="AG101:AG103"/>
    <mergeCell ref="AH101:AH103"/>
    <mergeCell ref="AI101:AI103"/>
    <mergeCell ref="X101:X103"/>
    <mergeCell ref="Y101:Y103"/>
    <mergeCell ref="Z101:Z103"/>
    <mergeCell ref="AA101:AA103"/>
    <mergeCell ref="AB101:AB103"/>
    <mergeCell ref="AC101:AC103"/>
    <mergeCell ref="N101:N103"/>
    <mergeCell ref="S101:S103"/>
    <mergeCell ref="N107:N109"/>
    <mergeCell ref="O107:O109"/>
    <mergeCell ref="S107:S109"/>
    <mergeCell ref="T107:T109"/>
    <mergeCell ref="C107:C109"/>
    <mergeCell ref="E107:E109"/>
    <mergeCell ref="H107:H109"/>
    <mergeCell ref="I107:I109"/>
    <mergeCell ref="J107:J109"/>
    <mergeCell ref="K107:K109"/>
    <mergeCell ref="AK104:AK106"/>
    <mergeCell ref="AL104:AL106"/>
    <mergeCell ref="AM104:AM106"/>
    <mergeCell ref="AN104:AN106"/>
    <mergeCell ref="AO104:AO106"/>
    <mergeCell ref="AP104:AP106"/>
    <mergeCell ref="AE104:AE106"/>
    <mergeCell ref="AF104:AF106"/>
    <mergeCell ref="AG104:AG106"/>
    <mergeCell ref="AH104:AH106"/>
    <mergeCell ref="AI104:AI106"/>
    <mergeCell ref="AJ104:AJ106"/>
    <mergeCell ref="Y104:Y106"/>
    <mergeCell ref="Z104:Z106"/>
    <mergeCell ref="AA104:AA106"/>
    <mergeCell ref="AB104:AB106"/>
    <mergeCell ref="AC104:AC106"/>
    <mergeCell ref="AD104:AD106"/>
    <mergeCell ref="S104:S106"/>
    <mergeCell ref="T104:T106"/>
    <mergeCell ref="U104:U106"/>
    <mergeCell ref="V104:V106"/>
    <mergeCell ref="U110:U112"/>
    <mergeCell ref="V110:V112"/>
    <mergeCell ref="AM107:AM109"/>
    <mergeCell ref="AN107:AN109"/>
    <mergeCell ref="AO107:AO109"/>
    <mergeCell ref="AP107:AP109"/>
    <mergeCell ref="C110:C112"/>
    <mergeCell ref="E110:E112"/>
    <mergeCell ref="H110:H112"/>
    <mergeCell ref="I110:I112"/>
    <mergeCell ref="K110:K112"/>
    <mergeCell ref="L110:L112"/>
    <mergeCell ref="AG107:AG109"/>
    <mergeCell ref="AH107:AH109"/>
    <mergeCell ref="AI107:AI109"/>
    <mergeCell ref="AJ107:AJ109"/>
    <mergeCell ref="AK107:AK109"/>
    <mergeCell ref="AL107:AL109"/>
    <mergeCell ref="AA107:AA109"/>
    <mergeCell ref="AB107:AB109"/>
    <mergeCell ref="AC107:AC109"/>
    <mergeCell ref="AD107:AD109"/>
    <mergeCell ref="AE107:AE109"/>
    <mergeCell ref="AF107:AF109"/>
    <mergeCell ref="U107:U109"/>
    <mergeCell ref="V107:V109"/>
    <mergeCell ref="W107:W109"/>
    <mergeCell ref="X107:X109"/>
    <mergeCell ref="Y107:Y109"/>
    <mergeCell ref="Z107:Z109"/>
    <mergeCell ref="L107:L109"/>
    <mergeCell ref="M107:M109"/>
    <mergeCell ref="AO110:AO112"/>
    <mergeCell ref="AP110:AP112"/>
    <mergeCell ref="C113:C122"/>
    <mergeCell ref="E113:E122"/>
    <mergeCell ref="H113:H122"/>
    <mergeCell ref="K113:K122"/>
    <mergeCell ref="L113:L122"/>
    <mergeCell ref="M113:M122"/>
    <mergeCell ref="N113:N122"/>
    <mergeCell ref="S113:S122"/>
    <mergeCell ref="AI110:AI112"/>
    <mergeCell ref="AJ110:AJ112"/>
    <mergeCell ref="AK110:AK112"/>
    <mergeCell ref="AL110:AL112"/>
    <mergeCell ref="AM110:AM112"/>
    <mergeCell ref="AN110:AN112"/>
    <mergeCell ref="AC110:AC112"/>
    <mergeCell ref="AD110:AD112"/>
    <mergeCell ref="AE110:AE112"/>
    <mergeCell ref="AF110:AF112"/>
    <mergeCell ref="AG110:AG112"/>
    <mergeCell ref="AH110:AH112"/>
    <mergeCell ref="W110:W112"/>
    <mergeCell ref="X110:X112"/>
    <mergeCell ref="Y110:Y112"/>
    <mergeCell ref="Z110:Z112"/>
    <mergeCell ref="AA110:AA112"/>
    <mergeCell ref="AB110:AB112"/>
    <mergeCell ref="M110:M112"/>
    <mergeCell ref="N110:N112"/>
    <mergeCell ref="S110:S112"/>
    <mergeCell ref="T110:T112"/>
    <mergeCell ref="AL113:AL122"/>
    <mergeCell ref="AM113:AM122"/>
    <mergeCell ref="AN113:AN122"/>
    <mergeCell ref="AO113:AO122"/>
    <mergeCell ref="AP113:AP122"/>
    <mergeCell ref="C123:C139"/>
    <mergeCell ref="E123:E139"/>
    <mergeCell ref="H123:H139"/>
    <mergeCell ref="K123:K139"/>
    <mergeCell ref="L123:L139"/>
    <mergeCell ref="AF113:AF122"/>
    <mergeCell ref="AG113:AG122"/>
    <mergeCell ref="AH113:AH122"/>
    <mergeCell ref="AI113:AI122"/>
    <mergeCell ref="AJ113:AJ122"/>
    <mergeCell ref="AK113:AK122"/>
    <mergeCell ref="Z113:Z122"/>
    <mergeCell ref="AA113:AA122"/>
    <mergeCell ref="AB113:AB122"/>
    <mergeCell ref="AC113:AC122"/>
    <mergeCell ref="AD113:AD122"/>
    <mergeCell ref="AE113:AE122"/>
    <mergeCell ref="T113:T122"/>
    <mergeCell ref="U113:U122"/>
    <mergeCell ref="V113:V122"/>
    <mergeCell ref="W113:W122"/>
    <mergeCell ref="X113:X122"/>
    <mergeCell ref="Y113:Y122"/>
    <mergeCell ref="AO123:AO139"/>
    <mergeCell ref="AP123:AP139"/>
    <mergeCell ref="C140:C153"/>
    <mergeCell ref="E140:E153"/>
    <mergeCell ref="H140:H153"/>
    <mergeCell ref="K140:K153"/>
    <mergeCell ref="L140:L153"/>
    <mergeCell ref="M140:M153"/>
    <mergeCell ref="N140:N153"/>
    <mergeCell ref="S140:S153"/>
    <mergeCell ref="AI123:AI139"/>
    <mergeCell ref="AJ123:AJ139"/>
    <mergeCell ref="AK123:AK139"/>
    <mergeCell ref="AL123:AL139"/>
    <mergeCell ref="AM123:AM139"/>
    <mergeCell ref="AN123:AN139"/>
    <mergeCell ref="AC123:AC139"/>
    <mergeCell ref="AD123:AD139"/>
    <mergeCell ref="AE123:AE139"/>
    <mergeCell ref="AF123:AF139"/>
    <mergeCell ref="AG123:AG139"/>
    <mergeCell ref="AH123:AH139"/>
    <mergeCell ref="W123:W139"/>
    <mergeCell ref="X123:X139"/>
    <mergeCell ref="Y123:Y139"/>
    <mergeCell ref="Z123:Z139"/>
    <mergeCell ref="AA123:AA139"/>
    <mergeCell ref="AB123:AB139"/>
    <mergeCell ref="M123:M139"/>
    <mergeCell ref="N123:N139"/>
    <mergeCell ref="S123:S139"/>
    <mergeCell ref="T123:T139"/>
    <mergeCell ref="U123:U139"/>
    <mergeCell ref="V123:V139"/>
    <mergeCell ref="N154:N156"/>
    <mergeCell ref="S154:S156"/>
    <mergeCell ref="T154:T156"/>
    <mergeCell ref="U154:U156"/>
    <mergeCell ref="AL140:AL153"/>
    <mergeCell ref="AM140:AM153"/>
    <mergeCell ref="AN140:AN153"/>
    <mergeCell ref="AO140:AO153"/>
    <mergeCell ref="AP140:AP153"/>
    <mergeCell ref="C154:C156"/>
    <mergeCell ref="E154:E156"/>
    <mergeCell ref="H154:H156"/>
    <mergeCell ref="I154:I156"/>
    <mergeCell ref="K154:K156"/>
    <mergeCell ref="AF140:AF153"/>
    <mergeCell ref="AG140:AG153"/>
    <mergeCell ref="AH140:AH153"/>
    <mergeCell ref="AI140:AI153"/>
    <mergeCell ref="AJ140:AJ153"/>
    <mergeCell ref="AK140:AK153"/>
    <mergeCell ref="Z140:Z153"/>
    <mergeCell ref="AA140:AA153"/>
    <mergeCell ref="AB140:AB153"/>
    <mergeCell ref="AC140:AC153"/>
    <mergeCell ref="AD140:AD153"/>
    <mergeCell ref="AE140:AE153"/>
    <mergeCell ref="T140:T153"/>
    <mergeCell ref="U140:U153"/>
    <mergeCell ref="V140:V153"/>
    <mergeCell ref="W140:W153"/>
    <mergeCell ref="X140:X153"/>
    <mergeCell ref="Y140:Y153"/>
    <mergeCell ref="V157:V159"/>
    <mergeCell ref="W157:W159"/>
    <mergeCell ref="AN154:AN156"/>
    <mergeCell ref="AO154:AO156"/>
    <mergeCell ref="AP154:AP156"/>
    <mergeCell ref="C157:C159"/>
    <mergeCell ref="E157:E159"/>
    <mergeCell ref="H157:H159"/>
    <mergeCell ref="I157:I159"/>
    <mergeCell ref="K157:K159"/>
    <mergeCell ref="L157:L159"/>
    <mergeCell ref="M157:M159"/>
    <mergeCell ref="AH154:AH156"/>
    <mergeCell ref="AI154:AI156"/>
    <mergeCell ref="AJ154:AJ156"/>
    <mergeCell ref="AK154:AK156"/>
    <mergeCell ref="AL154:AL156"/>
    <mergeCell ref="AM154:AM156"/>
    <mergeCell ref="AB154:AB156"/>
    <mergeCell ref="AC154:AC156"/>
    <mergeCell ref="AD154:AD156"/>
    <mergeCell ref="AE154:AE156"/>
    <mergeCell ref="AF154:AF156"/>
    <mergeCell ref="AG154:AG156"/>
    <mergeCell ref="V154:V156"/>
    <mergeCell ref="W154:W156"/>
    <mergeCell ref="X154:X156"/>
    <mergeCell ref="Y154:Y156"/>
    <mergeCell ref="Z154:Z156"/>
    <mergeCell ref="AA154:AA156"/>
    <mergeCell ref="L154:L156"/>
    <mergeCell ref="M154:M156"/>
    <mergeCell ref="AP157:AP159"/>
    <mergeCell ref="C160:C162"/>
    <mergeCell ref="E160:E162"/>
    <mergeCell ref="H160:H162"/>
    <mergeCell ref="I160:I162"/>
    <mergeCell ref="K160:K162"/>
    <mergeCell ref="L160:L162"/>
    <mergeCell ref="M160:M162"/>
    <mergeCell ref="N160:N162"/>
    <mergeCell ref="S160:S162"/>
    <mergeCell ref="AJ157:AJ159"/>
    <mergeCell ref="AK157:AK159"/>
    <mergeCell ref="AL157:AL159"/>
    <mergeCell ref="AM157:AM159"/>
    <mergeCell ref="AN157:AN159"/>
    <mergeCell ref="AO157:AO159"/>
    <mergeCell ref="AD157:AD159"/>
    <mergeCell ref="AE157:AE159"/>
    <mergeCell ref="AF157:AF159"/>
    <mergeCell ref="AG157:AG159"/>
    <mergeCell ref="AH157:AH159"/>
    <mergeCell ref="AI157:AI159"/>
    <mergeCell ref="X157:X159"/>
    <mergeCell ref="Y157:Y159"/>
    <mergeCell ref="Z157:Z159"/>
    <mergeCell ref="AA157:AA159"/>
    <mergeCell ref="AB157:AB159"/>
    <mergeCell ref="AC157:AC159"/>
    <mergeCell ref="N157:N159"/>
    <mergeCell ref="S157:S159"/>
    <mergeCell ref="T157:T159"/>
    <mergeCell ref="U157:U159"/>
    <mergeCell ref="N163:N165"/>
    <mergeCell ref="S163:S165"/>
    <mergeCell ref="T163:T165"/>
    <mergeCell ref="U163:U165"/>
    <mergeCell ref="AL160:AL162"/>
    <mergeCell ref="AM160:AM162"/>
    <mergeCell ref="AN160:AN162"/>
    <mergeCell ref="AO160:AO162"/>
    <mergeCell ref="AP160:AP162"/>
    <mergeCell ref="C163:C165"/>
    <mergeCell ref="E163:E165"/>
    <mergeCell ref="H163:H165"/>
    <mergeCell ref="I163:I165"/>
    <mergeCell ref="K163:K165"/>
    <mergeCell ref="AF160:AF162"/>
    <mergeCell ref="AG160:AG162"/>
    <mergeCell ref="AH160:AH162"/>
    <mergeCell ref="AI160:AI162"/>
    <mergeCell ref="AJ160:AJ162"/>
    <mergeCell ref="AK160:AK162"/>
    <mergeCell ref="Z160:Z162"/>
    <mergeCell ref="AA160:AA162"/>
    <mergeCell ref="AB160:AB162"/>
    <mergeCell ref="AC160:AC162"/>
    <mergeCell ref="AD160:AD162"/>
    <mergeCell ref="AE160:AE162"/>
    <mergeCell ref="T160:T162"/>
    <mergeCell ref="U160:U162"/>
    <mergeCell ref="V160:V162"/>
    <mergeCell ref="W160:W162"/>
    <mergeCell ref="X160:X162"/>
    <mergeCell ref="Y160:Y162"/>
    <mergeCell ref="V166:V168"/>
    <mergeCell ref="W166:W168"/>
    <mergeCell ref="AN163:AN165"/>
    <mergeCell ref="AO163:AO165"/>
    <mergeCell ref="AP163:AP165"/>
    <mergeCell ref="C166:C168"/>
    <mergeCell ref="E166:E168"/>
    <mergeCell ref="H166:H168"/>
    <mergeCell ref="I166:I168"/>
    <mergeCell ref="K166:K168"/>
    <mergeCell ref="L166:L168"/>
    <mergeCell ref="M166:M168"/>
    <mergeCell ref="AH163:AH165"/>
    <mergeCell ref="AI163:AI165"/>
    <mergeCell ref="AJ163:AJ165"/>
    <mergeCell ref="AK163:AK165"/>
    <mergeCell ref="AL163:AL165"/>
    <mergeCell ref="AM163:AM165"/>
    <mergeCell ref="AB163:AB165"/>
    <mergeCell ref="AC163:AC165"/>
    <mergeCell ref="AD163:AD165"/>
    <mergeCell ref="AE163:AE165"/>
    <mergeCell ref="AF163:AF165"/>
    <mergeCell ref="AG163:AG165"/>
    <mergeCell ref="V163:V165"/>
    <mergeCell ref="W163:W165"/>
    <mergeCell ref="X163:X165"/>
    <mergeCell ref="Y163:Y165"/>
    <mergeCell ref="Z163:Z165"/>
    <mergeCell ref="AA163:AA165"/>
    <mergeCell ref="L163:L165"/>
    <mergeCell ref="M163:M165"/>
    <mergeCell ref="AP166:AP168"/>
    <mergeCell ref="C169:C171"/>
    <mergeCell ref="E169:E171"/>
    <mergeCell ref="H169:H171"/>
    <mergeCell ref="I169:I171"/>
    <mergeCell ref="K169:K171"/>
    <mergeCell ref="L169:L171"/>
    <mergeCell ref="M169:M171"/>
    <mergeCell ref="N169:N171"/>
    <mergeCell ref="S169:S171"/>
    <mergeCell ref="AJ166:AJ168"/>
    <mergeCell ref="AK166:AK168"/>
    <mergeCell ref="AL166:AL168"/>
    <mergeCell ref="AM166:AM168"/>
    <mergeCell ref="AN166:AN168"/>
    <mergeCell ref="AO166:AO168"/>
    <mergeCell ref="AD166:AD168"/>
    <mergeCell ref="AE166:AE168"/>
    <mergeCell ref="AF166:AF168"/>
    <mergeCell ref="AG166:AG168"/>
    <mergeCell ref="AH166:AH168"/>
    <mergeCell ref="AI166:AI168"/>
    <mergeCell ref="X166:X168"/>
    <mergeCell ref="Y166:Y168"/>
    <mergeCell ref="Z166:Z168"/>
    <mergeCell ref="AA166:AA168"/>
    <mergeCell ref="AB166:AB168"/>
    <mergeCell ref="AC166:AC168"/>
    <mergeCell ref="N166:N168"/>
    <mergeCell ref="S166:S168"/>
    <mergeCell ref="T166:T168"/>
    <mergeCell ref="U166:U168"/>
    <mergeCell ref="N172:N174"/>
    <mergeCell ref="S172:S174"/>
    <mergeCell ref="T172:T174"/>
    <mergeCell ref="U172:U174"/>
    <mergeCell ref="AL169:AL171"/>
    <mergeCell ref="AM169:AM171"/>
    <mergeCell ref="AN169:AN171"/>
    <mergeCell ref="AO169:AO171"/>
    <mergeCell ref="AP169:AP171"/>
    <mergeCell ref="C172:C174"/>
    <mergeCell ref="E172:E174"/>
    <mergeCell ref="H172:H174"/>
    <mergeCell ref="I172:I174"/>
    <mergeCell ref="K172:K174"/>
    <mergeCell ref="AF169:AF171"/>
    <mergeCell ref="AG169:AG171"/>
    <mergeCell ref="AH169:AH171"/>
    <mergeCell ref="AI169:AI171"/>
    <mergeCell ref="AJ169:AJ171"/>
    <mergeCell ref="AK169:AK171"/>
    <mergeCell ref="Z169:Z171"/>
    <mergeCell ref="AA169:AA171"/>
    <mergeCell ref="AB169:AB171"/>
    <mergeCell ref="AC169:AC171"/>
    <mergeCell ref="AD169:AD171"/>
    <mergeCell ref="AE169:AE171"/>
    <mergeCell ref="T169:T171"/>
    <mergeCell ref="U169:U171"/>
    <mergeCell ref="V169:V171"/>
    <mergeCell ref="W169:W171"/>
    <mergeCell ref="X169:X171"/>
    <mergeCell ref="Y169:Y171"/>
    <mergeCell ref="V175:V177"/>
    <mergeCell ref="W175:W177"/>
    <mergeCell ref="AN172:AN174"/>
    <mergeCell ref="AO172:AO174"/>
    <mergeCell ref="AP172:AP174"/>
    <mergeCell ref="C175:C177"/>
    <mergeCell ref="E175:E177"/>
    <mergeCell ref="H175:H177"/>
    <mergeCell ref="I175:I177"/>
    <mergeCell ref="K175:K177"/>
    <mergeCell ref="L175:L177"/>
    <mergeCell ref="M175:M177"/>
    <mergeCell ref="AH172:AH174"/>
    <mergeCell ref="AI172:AI174"/>
    <mergeCell ref="AJ172:AJ174"/>
    <mergeCell ref="AK172:AK174"/>
    <mergeCell ref="AL172:AL174"/>
    <mergeCell ref="AM172:AM174"/>
    <mergeCell ref="AB172:AB174"/>
    <mergeCell ref="AC172:AC174"/>
    <mergeCell ref="AD172:AD174"/>
    <mergeCell ref="AE172:AE174"/>
    <mergeCell ref="AF172:AF174"/>
    <mergeCell ref="AG172:AG174"/>
    <mergeCell ref="V172:V174"/>
    <mergeCell ref="W172:W174"/>
    <mergeCell ref="X172:X174"/>
    <mergeCell ref="Y172:Y174"/>
    <mergeCell ref="Z172:Z174"/>
    <mergeCell ref="AA172:AA174"/>
    <mergeCell ref="L172:L174"/>
    <mergeCell ref="M172:M174"/>
    <mergeCell ref="AP175:AP177"/>
    <mergeCell ref="C178:C180"/>
    <mergeCell ref="E178:E180"/>
    <mergeCell ref="H178:H180"/>
    <mergeCell ref="I178:I180"/>
    <mergeCell ref="K178:K180"/>
    <mergeCell ref="L178:L180"/>
    <mergeCell ref="M178:M180"/>
    <mergeCell ref="N178:N180"/>
    <mergeCell ref="S178:S180"/>
    <mergeCell ref="AJ175:AJ177"/>
    <mergeCell ref="AK175:AK177"/>
    <mergeCell ref="AL175:AL177"/>
    <mergeCell ref="AM175:AM177"/>
    <mergeCell ref="AN175:AN177"/>
    <mergeCell ref="AO175:AO177"/>
    <mergeCell ref="AD175:AD177"/>
    <mergeCell ref="AE175:AE177"/>
    <mergeCell ref="AF175:AF177"/>
    <mergeCell ref="AG175:AG177"/>
    <mergeCell ref="AH175:AH177"/>
    <mergeCell ref="AI175:AI177"/>
    <mergeCell ref="X175:X177"/>
    <mergeCell ref="Y175:Y177"/>
    <mergeCell ref="Z175:Z177"/>
    <mergeCell ref="AA175:AA177"/>
    <mergeCell ref="AB175:AB177"/>
    <mergeCell ref="AC175:AC177"/>
    <mergeCell ref="N175:N177"/>
    <mergeCell ref="S175:S177"/>
    <mergeCell ref="T175:T177"/>
    <mergeCell ref="U175:U177"/>
    <mergeCell ref="N181:N183"/>
    <mergeCell ref="S181:S183"/>
    <mergeCell ref="T181:T183"/>
    <mergeCell ref="U181:U183"/>
    <mergeCell ref="AL178:AL180"/>
    <mergeCell ref="AM178:AM180"/>
    <mergeCell ref="AN178:AN180"/>
    <mergeCell ref="AO178:AO180"/>
    <mergeCell ref="C181:C183"/>
    <mergeCell ref="E181:E183"/>
    <mergeCell ref="H181:H183"/>
    <mergeCell ref="I181:I183"/>
    <mergeCell ref="K181:K183"/>
    <mergeCell ref="AF178:AF180"/>
    <mergeCell ref="AG178:AG180"/>
    <mergeCell ref="AH178:AH180"/>
    <mergeCell ref="AI178:AI180"/>
    <mergeCell ref="AJ178:AJ180"/>
    <mergeCell ref="AK178:AK180"/>
    <mergeCell ref="Z178:Z180"/>
    <mergeCell ref="AA178:AA180"/>
    <mergeCell ref="AB178:AB180"/>
    <mergeCell ref="AC178:AC180"/>
    <mergeCell ref="AD178:AD180"/>
    <mergeCell ref="AE178:AE180"/>
    <mergeCell ref="T178:T180"/>
    <mergeCell ref="U178:U180"/>
    <mergeCell ref="V178:V180"/>
    <mergeCell ref="W178:W180"/>
    <mergeCell ref="X178:X180"/>
    <mergeCell ref="Y178:Y180"/>
    <mergeCell ref="V184:V186"/>
    <mergeCell ref="W184:W186"/>
    <mergeCell ref="AN181:AN183"/>
    <mergeCell ref="AO181:AO183"/>
    <mergeCell ref="AP181:AP183"/>
    <mergeCell ref="C184:C186"/>
    <mergeCell ref="E184:E186"/>
    <mergeCell ref="H184:H186"/>
    <mergeCell ref="I184:I186"/>
    <mergeCell ref="K184:K186"/>
    <mergeCell ref="L184:L186"/>
    <mergeCell ref="M184:M186"/>
    <mergeCell ref="AH181:AH183"/>
    <mergeCell ref="AI181:AI183"/>
    <mergeCell ref="AJ181:AJ183"/>
    <mergeCell ref="AK181:AK183"/>
    <mergeCell ref="AL181:AL183"/>
    <mergeCell ref="AM181:AM183"/>
    <mergeCell ref="AB181:AB183"/>
    <mergeCell ref="AC181:AC183"/>
    <mergeCell ref="AD181:AD183"/>
    <mergeCell ref="AE181:AE183"/>
    <mergeCell ref="AF181:AF183"/>
    <mergeCell ref="AG181:AG183"/>
    <mergeCell ref="V181:V183"/>
    <mergeCell ref="W181:W183"/>
    <mergeCell ref="X181:X183"/>
    <mergeCell ref="Y181:Y183"/>
    <mergeCell ref="Z181:Z183"/>
    <mergeCell ref="AA181:AA183"/>
    <mergeCell ref="L181:L183"/>
    <mergeCell ref="M181:M183"/>
    <mergeCell ref="AP184:AP186"/>
    <mergeCell ref="C187:C189"/>
    <mergeCell ref="E187:E189"/>
    <mergeCell ref="H187:H189"/>
    <mergeCell ref="I187:I189"/>
    <mergeCell ref="K187:K189"/>
    <mergeCell ref="L187:L189"/>
    <mergeCell ref="M187:M189"/>
    <mergeCell ref="N187:N189"/>
    <mergeCell ref="S187:S189"/>
    <mergeCell ref="AJ184:AJ186"/>
    <mergeCell ref="AK184:AK186"/>
    <mergeCell ref="AL184:AL186"/>
    <mergeCell ref="AM184:AM186"/>
    <mergeCell ref="AN184:AN186"/>
    <mergeCell ref="AO184:AO186"/>
    <mergeCell ref="AD184:AD186"/>
    <mergeCell ref="AE184:AE186"/>
    <mergeCell ref="AF184:AF186"/>
    <mergeCell ref="AG184:AG186"/>
    <mergeCell ref="AH184:AH186"/>
    <mergeCell ref="AI184:AI186"/>
    <mergeCell ref="X184:X186"/>
    <mergeCell ref="Y184:Y186"/>
    <mergeCell ref="Z184:Z186"/>
    <mergeCell ref="AA184:AA186"/>
    <mergeCell ref="AB184:AB186"/>
    <mergeCell ref="AC184:AC186"/>
    <mergeCell ref="N184:N186"/>
    <mergeCell ref="S184:S186"/>
    <mergeCell ref="T184:T186"/>
    <mergeCell ref="U184:U186"/>
    <mergeCell ref="N190:N192"/>
    <mergeCell ref="S190:S192"/>
    <mergeCell ref="T190:T192"/>
    <mergeCell ref="U190:U192"/>
    <mergeCell ref="AL187:AL189"/>
    <mergeCell ref="AM187:AM189"/>
    <mergeCell ref="AN187:AN189"/>
    <mergeCell ref="AO187:AO189"/>
    <mergeCell ref="AP187:AP189"/>
    <mergeCell ref="C190:C192"/>
    <mergeCell ref="E190:E192"/>
    <mergeCell ref="H190:H192"/>
    <mergeCell ref="I190:I192"/>
    <mergeCell ref="K190:K192"/>
    <mergeCell ref="AF187:AF189"/>
    <mergeCell ref="AG187:AG189"/>
    <mergeCell ref="AH187:AH189"/>
    <mergeCell ref="AI187:AI189"/>
    <mergeCell ref="AJ187:AJ189"/>
    <mergeCell ref="AK187:AK189"/>
    <mergeCell ref="Z187:Z189"/>
    <mergeCell ref="AA187:AA189"/>
    <mergeCell ref="AB187:AB189"/>
    <mergeCell ref="AC187:AC189"/>
    <mergeCell ref="AD187:AD189"/>
    <mergeCell ref="AE187:AE189"/>
    <mergeCell ref="T187:T189"/>
    <mergeCell ref="U187:U189"/>
    <mergeCell ref="V187:V189"/>
    <mergeCell ref="W187:W189"/>
    <mergeCell ref="X187:X189"/>
    <mergeCell ref="Y187:Y189"/>
    <mergeCell ref="V193:V195"/>
    <mergeCell ref="W193:W195"/>
    <mergeCell ref="AN190:AN192"/>
    <mergeCell ref="AO190:AO192"/>
    <mergeCell ref="AP190:AP192"/>
    <mergeCell ref="C193:C195"/>
    <mergeCell ref="E193:E195"/>
    <mergeCell ref="H193:H195"/>
    <mergeCell ref="I193:I195"/>
    <mergeCell ref="K193:K195"/>
    <mergeCell ref="L193:L195"/>
    <mergeCell ref="M193:M195"/>
    <mergeCell ref="AH190:AH192"/>
    <mergeCell ref="AI190:AI192"/>
    <mergeCell ref="AJ190:AJ192"/>
    <mergeCell ref="AK190:AK192"/>
    <mergeCell ref="AL190:AL192"/>
    <mergeCell ref="AM190:AM192"/>
    <mergeCell ref="AB190:AB192"/>
    <mergeCell ref="AC190:AC192"/>
    <mergeCell ref="AD190:AD192"/>
    <mergeCell ref="AE190:AE192"/>
    <mergeCell ref="AF190:AF192"/>
    <mergeCell ref="AG190:AG192"/>
    <mergeCell ref="V190:V192"/>
    <mergeCell ref="W190:W192"/>
    <mergeCell ref="X190:X192"/>
    <mergeCell ref="Y190:Y192"/>
    <mergeCell ref="Z190:Z192"/>
    <mergeCell ref="AA190:AA192"/>
    <mergeCell ref="L190:L192"/>
    <mergeCell ref="M190:M192"/>
    <mergeCell ref="AP193:AP195"/>
    <mergeCell ref="C196:C198"/>
    <mergeCell ref="E196:E198"/>
    <mergeCell ref="H196:H198"/>
    <mergeCell ref="I196:I198"/>
    <mergeCell ref="K196:K198"/>
    <mergeCell ref="L196:L198"/>
    <mergeCell ref="M196:M198"/>
    <mergeCell ref="N196:N198"/>
    <mergeCell ref="S196:S198"/>
    <mergeCell ref="AJ193:AJ195"/>
    <mergeCell ref="AK193:AK195"/>
    <mergeCell ref="AL193:AL195"/>
    <mergeCell ref="AM193:AM195"/>
    <mergeCell ref="AN193:AN195"/>
    <mergeCell ref="AO193:AO195"/>
    <mergeCell ref="AD193:AD195"/>
    <mergeCell ref="AE193:AE195"/>
    <mergeCell ref="AF193:AF195"/>
    <mergeCell ref="AG193:AG195"/>
    <mergeCell ref="AH193:AH195"/>
    <mergeCell ref="AI193:AI195"/>
    <mergeCell ref="X193:X195"/>
    <mergeCell ref="Y193:Y195"/>
    <mergeCell ref="Z193:Z195"/>
    <mergeCell ref="AA193:AA195"/>
    <mergeCell ref="AB193:AB195"/>
    <mergeCell ref="AC193:AC195"/>
    <mergeCell ref="N193:N195"/>
    <mergeCell ref="S193:S195"/>
    <mergeCell ref="T193:T195"/>
    <mergeCell ref="U193:U195"/>
    <mergeCell ref="N199:N201"/>
    <mergeCell ref="S199:S201"/>
    <mergeCell ref="T199:T201"/>
    <mergeCell ref="U199:U201"/>
    <mergeCell ref="AL196:AL198"/>
    <mergeCell ref="AM196:AM198"/>
    <mergeCell ref="AN196:AN198"/>
    <mergeCell ref="AO196:AO198"/>
    <mergeCell ref="AP196:AP198"/>
    <mergeCell ref="C199:C201"/>
    <mergeCell ref="E199:E201"/>
    <mergeCell ref="H199:H201"/>
    <mergeCell ref="I199:I201"/>
    <mergeCell ref="K199:K201"/>
    <mergeCell ref="AF196:AF198"/>
    <mergeCell ref="AG196:AG198"/>
    <mergeCell ref="AH196:AH198"/>
    <mergeCell ref="AI196:AI198"/>
    <mergeCell ref="AJ196:AJ198"/>
    <mergeCell ref="AK196:AK198"/>
    <mergeCell ref="Z196:Z198"/>
    <mergeCell ref="AA196:AA198"/>
    <mergeCell ref="AB196:AB198"/>
    <mergeCell ref="AC196:AC198"/>
    <mergeCell ref="AD196:AD198"/>
    <mergeCell ref="AE196:AE198"/>
    <mergeCell ref="T196:T198"/>
    <mergeCell ref="U196:U198"/>
    <mergeCell ref="V196:V198"/>
    <mergeCell ref="W196:W198"/>
    <mergeCell ref="X196:X198"/>
    <mergeCell ref="Y196:Y198"/>
    <mergeCell ref="V202:V204"/>
    <mergeCell ref="W202:W204"/>
    <mergeCell ref="AN199:AN201"/>
    <mergeCell ref="AO199:AO201"/>
    <mergeCell ref="AP199:AP201"/>
    <mergeCell ref="C202:C204"/>
    <mergeCell ref="E202:E204"/>
    <mergeCell ref="H202:H204"/>
    <mergeCell ref="I202:I204"/>
    <mergeCell ref="K202:K204"/>
    <mergeCell ref="L202:L204"/>
    <mergeCell ref="M202:M204"/>
    <mergeCell ref="AH199:AH201"/>
    <mergeCell ref="AI199:AI201"/>
    <mergeCell ref="AJ199:AJ201"/>
    <mergeCell ref="AK199:AK201"/>
    <mergeCell ref="AL199:AL201"/>
    <mergeCell ref="AM199:AM201"/>
    <mergeCell ref="AB199:AB201"/>
    <mergeCell ref="AC199:AC201"/>
    <mergeCell ref="AD199:AD201"/>
    <mergeCell ref="AE199:AE201"/>
    <mergeCell ref="AF199:AF201"/>
    <mergeCell ref="AG199:AG201"/>
    <mergeCell ref="V199:V201"/>
    <mergeCell ref="W199:W201"/>
    <mergeCell ref="X199:X201"/>
    <mergeCell ref="Y199:Y201"/>
    <mergeCell ref="Z199:Z201"/>
    <mergeCell ref="AA199:AA201"/>
    <mergeCell ref="L199:L201"/>
    <mergeCell ref="M199:M201"/>
    <mergeCell ref="AP202:AP204"/>
    <mergeCell ref="C205:C207"/>
    <mergeCell ref="E205:E207"/>
    <mergeCell ref="H205:H207"/>
    <mergeCell ref="I205:I207"/>
    <mergeCell ref="K205:K207"/>
    <mergeCell ref="L205:L207"/>
    <mergeCell ref="M205:M207"/>
    <mergeCell ref="N205:N207"/>
    <mergeCell ref="S205:S207"/>
    <mergeCell ref="AJ202:AJ204"/>
    <mergeCell ref="AK202:AK204"/>
    <mergeCell ref="AL202:AL204"/>
    <mergeCell ref="AM202:AM204"/>
    <mergeCell ref="AN202:AN204"/>
    <mergeCell ref="AO202:AO204"/>
    <mergeCell ref="AD202:AD204"/>
    <mergeCell ref="AE202:AE204"/>
    <mergeCell ref="AF202:AF204"/>
    <mergeCell ref="AG202:AG204"/>
    <mergeCell ref="AH202:AH204"/>
    <mergeCell ref="AI202:AI204"/>
    <mergeCell ref="X202:X204"/>
    <mergeCell ref="Y202:Y204"/>
    <mergeCell ref="Z202:Z204"/>
    <mergeCell ref="AA202:AA204"/>
    <mergeCell ref="AB202:AB204"/>
    <mergeCell ref="AC202:AC204"/>
    <mergeCell ref="N202:N204"/>
    <mergeCell ref="S202:S204"/>
    <mergeCell ref="T202:T204"/>
    <mergeCell ref="U202:U204"/>
    <mergeCell ref="N208:N210"/>
    <mergeCell ref="S208:S210"/>
    <mergeCell ref="T208:T210"/>
    <mergeCell ref="U208:U210"/>
    <mergeCell ref="AL205:AL207"/>
    <mergeCell ref="AM205:AM207"/>
    <mergeCell ref="AN205:AN207"/>
    <mergeCell ref="AO205:AO207"/>
    <mergeCell ref="AP205:AP207"/>
    <mergeCell ref="C208:C210"/>
    <mergeCell ref="E208:E210"/>
    <mergeCell ref="H208:H210"/>
    <mergeCell ref="I208:I210"/>
    <mergeCell ref="K208:K210"/>
    <mergeCell ref="AF205:AF207"/>
    <mergeCell ref="AG205:AG207"/>
    <mergeCell ref="AH205:AH207"/>
    <mergeCell ref="AI205:AI207"/>
    <mergeCell ref="AJ205:AJ207"/>
    <mergeCell ref="AK205:AK207"/>
    <mergeCell ref="Z205:Z207"/>
    <mergeCell ref="AA205:AA207"/>
    <mergeCell ref="AB205:AB207"/>
    <mergeCell ref="AC205:AC207"/>
    <mergeCell ref="AD205:AD207"/>
    <mergeCell ref="AE205:AE207"/>
    <mergeCell ref="T205:T207"/>
    <mergeCell ref="U205:U207"/>
    <mergeCell ref="V205:V207"/>
    <mergeCell ref="W205:W207"/>
    <mergeCell ref="X205:X207"/>
    <mergeCell ref="Y205:Y207"/>
    <mergeCell ref="V211:V213"/>
    <mergeCell ref="W211:W213"/>
    <mergeCell ref="AN208:AN210"/>
    <mergeCell ref="AO208:AO210"/>
    <mergeCell ref="AP208:AP210"/>
    <mergeCell ref="C211:C213"/>
    <mergeCell ref="E211:E213"/>
    <mergeCell ref="H211:H213"/>
    <mergeCell ref="I211:I213"/>
    <mergeCell ref="K211:K213"/>
    <mergeCell ref="L211:L213"/>
    <mergeCell ref="M211:M213"/>
    <mergeCell ref="AH208:AH210"/>
    <mergeCell ref="AI208:AI210"/>
    <mergeCell ref="AJ208:AJ210"/>
    <mergeCell ref="AK208:AK210"/>
    <mergeCell ref="AL208:AL210"/>
    <mergeCell ref="AM208:AM210"/>
    <mergeCell ref="AB208:AB210"/>
    <mergeCell ref="AC208:AC210"/>
    <mergeCell ref="AD208:AD210"/>
    <mergeCell ref="AE208:AE210"/>
    <mergeCell ref="AF208:AF210"/>
    <mergeCell ref="AG208:AG210"/>
    <mergeCell ref="V208:V210"/>
    <mergeCell ref="W208:W210"/>
    <mergeCell ref="X208:X210"/>
    <mergeCell ref="Y208:Y210"/>
    <mergeCell ref="Z208:Z210"/>
    <mergeCell ref="AA208:AA210"/>
    <mergeCell ref="L208:L210"/>
    <mergeCell ref="M208:M210"/>
    <mergeCell ref="AP211:AP213"/>
    <mergeCell ref="C214:C216"/>
    <mergeCell ref="E214:E216"/>
    <mergeCell ref="H214:H216"/>
    <mergeCell ref="I214:I216"/>
    <mergeCell ref="K214:K216"/>
    <mergeCell ref="L214:L216"/>
    <mergeCell ref="M214:M216"/>
    <mergeCell ref="N214:N216"/>
    <mergeCell ref="S214:S216"/>
    <mergeCell ref="AJ211:AJ213"/>
    <mergeCell ref="AK211:AK213"/>
    <mergeCell ref="AL211:AL213"/>
    <mergeCell ref="AM211:AM213"/>
    <mergeCell ref="AN211:AN213"/>
    <mergeCell ref="AO211:AO213"/>
    <mergeCell ref="AD211:AD213"/>
    <mergeCell ref="AE211:AE213"/>
    <mergeCell ref="AF211:AF213"/>
    <mergeCell ref="AG211:AG213"/>
    <mergeCell ref="AH211:AH213"/>
    <mergeCell ref="AI211:AI213"/>
    <mergeCell ref="X211:X213"/>
    <mergeCell ref="Y211:Y213"/>
    <mergeCell ref="Z211:Z213"/>
    <mergeCell ref="AA211:AA213"/>
    <mergeCell ref="AB211:AB213"/>
    <mergeCell ref="AC211:AC213"/>
    <mergeCell ref="N211:N213"/>
    <mergeCell ref="S211:S213"/>
    <mergeCell ref="T211:T213"/>
    <mergeCell ref="U211:U213"/>
    <mergeCell ref="N217:N219"/>
    <mergeCell ref="S217:S219"/>
    <mergeCell ref="T217:T219"/>
    <mergeCell ref="U217:U219"/>
    <mergeCell ref="AL214:AL216"/>
    <mergeCell ref="AM214:AM216"/>
    <mergeCell ref="AN214:AN216"/>
    <mergeCell ref="AO214:AO216"/>
    <mergeCell ref="AP214:AP216"/>
    <mergeCell ref="C217:C219"/>
    <mergeCell ref="E217:E219"/>
    <mergeCell ref="H217:H219"/>
    <mergeCell ref="I217:I219"/>
    <mergeCell ref="K217:K219"/>
    <mergeCell ref="AF214:AF216"/>
    <mergeCell ref="AG214:AG216"/>
    <mergeCell ref="AH214:AH216"/>
    <mergeCell ref="AI214:AI216"/>
    <mergeCell ref="AJ214:AJ216"/>
    <mergeCell ref="AK214:AK216"/>
    <mergeCell ref="Z214:Z216"/>
    <mergeCell ref="AA214:AA216"/>
    <mergeCell ref="AB214:AB216"/>
    <mergeCell ref="AC214:AC216"/>
    <mergeCell ref="AD214:AD216"/>
    <mergeCell ref="AE214:AE216"/>
    <mergeCell ref="T214:T216"/>
    <mergeCell ref="U214:U216"/>
    <mergeCell ref="V214:V216"/>
    <mergeCell ref="W214:W216"/>
    <mergeCell ref="X214:X216"/>
    <mergeCell ref="Y214:Y216"/>
    <mergeCell ref="V220:V222"/>
    <mergeCell ref="W220:W222"/>
    <mergeCell ref="AN217:AN219"/>
    <mergeCell ref="AO217:AO219"/>
    <mergeCell ref="AP217:AP219"/>
    <mergeCell ref="C220:C222"/>
    <mergeCell ref="E220:E222"/>
    <mergeCell ref="H220:H222"/>
    <mergeCell ref="I220:I222"/>
    <mergeCell ref="K220:K222"/>
    <mergeCell ref="L220:L222"/>
    <mergeCell ref="M220:M222"/>
    <mergeCell ref="AH217:AH219"/>
    <mergeCell ref="AI217:AI219"/>
    <mergeCell ref="AJ217:AJ219"/>
    <mergeCell ref="AK217:AK219"/>
    <mergeCell ref="AL217:AL219"/>
    <mergeCell ref="AM217:AM219"/>
    <mergeCell ref="AB217:AB219"/>
    <mergeCell ref="AC217:AC219"/>
    <mergeCell ref="AD217:AD219"/>
    <mergeCell ref="AE217:AE219"/>
    <mergeCell ref="AF217:AF219"/>
    <mergeCell ref="AG217:AG219"/>
    <mergeCell ref="V217:V219"/>
    <mergeCell ref="W217:W219"/>
    <mergeCell ref="X217:X219"/>
    <mergeCell ref="Y217:Y219"/>
    <mergeCell ref="Z217:Z219"/>
    <mergeCell ref="AA217:AA219"/>
    <mergeCell ref="L217:L219"/>
    <mergeCell ref="M217:M219"/>
    <mergeCell ref="AP220:AP222"/>
    <mergeCell ref="C223:C225"/>
    <mergeCell ref="E223:E225"/>
    <mergeCell ref="H223:H225"/>
    <mergeCell ref="I223:I225"/>
    <mergeCell ref="K223:K225"/>
    <mergeCell ref="L223:L225"/>
    <mergeCell ref="M223:M225"/>
    <mergeCell ref="N223:N225"/>
    <mergeCell ref="S223:S225"/>
    <mergeCell ref="AJ220:AJ222"/>
    <mergeCell ref="AK220:AK222"/>
    <mergeCell ref="AL220:AL222"/>
    <mergeCell ref="AM220:AM222"/>
    <mergeCell ref="AN220:AN222"/>
    <mergeCell ref="AO220:AO222"/>
    <mergeCell ref="AD220:AD222"/>
    <mergeCell ref="AE220:AE222"/>
    <mergeCell ref="AF220:AF222"/>
    <mergeCell ref="AG220:AG222"/>
    <mergeCell ref="AH220:AH222"/>
    <mergeCell ref="AI220:AI222"/>
    <mergeCell ref="X220:X222"/>
    <mergeCell ref="Y220:Y222"/>
    <mergeCell ref="Z220:Z222"/>
    <mergeCell ref="AA220:AA222"/>
    <mergeCell ref="AB220:AB222"/>
    <mergeCell ref="AC220:AC222"/>
    <mergeCell ref="N220:N222"/>
    <mergeCell ref="S220:S222"/>
    <mergeCell ref="T220:T222"/>
    <mergeCell ref="U220:U222"/>
    <mergeCell ref="N226:N228"/>
    <mergeCell ref="S226:S228"/>
    <mergeCell ref="T226:T228"/>
    <mergeCell ref="U226:U228"/>
    <mergeCell ref="AL223:AL225"/>
    <mergeCell ref="AM223:AM225"/>
    <mergeCell ref="AN223:AN225"/>
    <mergeCell ref="AO223:AO225"/>
    <mergeCell ref="AP223:AP225"/>
    <mergeCell ref="C226:C228"/>
    <mergeCell ref="E226:E228"/>
    <mergeCell ref="H226:H228"/>
    <mergeCell ref="I226:I228"/>
    <mergeCell ref="K226:K228"/>
    <mergeCell ref="AF223:AF225"/>
    <mergeCell ref="AG223:AG225"/>
    <mergeCell ref="AH223:AH225"/>
    <mergeCell ref="AI223:AI225"/>
    <mergeCell ref="AJ223:AJ225"/>
    <mergeCell ref="AK223:AK225"/>
    <mergeCell ref="Z223:Z225"/>
    <mergeCell ref="AA223:AA225"/>
    <mergeCell ref="AB223:AB225"/>
    <mergeCell ref="AC223:AC225"/>
    <mergeCell ref="AD223:AD225"/>
    <mergeCell ref="AE223:AE225"/>
    <mergeCell ref="T223:T225"/>
    <mergeCell ref="U223:U225"/>
    <mergeCell ref="V223:V225"/>
    <mergeCell ref="W223:W225"/>
    <mergeCell ref="X223:X225"/>
    <mergeCell ref="Y223:Y225"/>
    <mergeCell ref="V229:V231"/>
    <mergeCell ref="W229:W231"/>
    <mergeCell ref="AN226:AN228"/>
    <mergeCell ref="AO226:AO228"/>
    <mergeCell ref="AP226:AP228"/>
    <mergeCell ref="C229:C231"/>
    <mergeCell ref="E229:E231"/>
    <mergeCell ref="H229:H231"/>
    <mergeCell ref="I229:I231"/>
    <mergeCell ref="K229:K231"/>
    <mergeCell ref="L229:L231"/>
    <mergeCell ref="M229:M231"/>
    <mergeCell ref="AH226:AH228"/>
    <mergeCell ref="AI226:AI228"/>
    <mergeCell ref="AJ226:AJ228"/>
    <mergeCell ref="AK226:AK228"/>
    <mergeCell ref="AL226:AL228"/>
    <mergeCell ref="AM226:AM228"/>
    <mergeCell ref="AB226:AB228"/>
    <mergeCell ref="AC226:AC228"/>
    <mergeCell ref="AD226:AD228"/>
    <mergeCell ref="AE226:AE228"/>
    <mergeCell ref="AF226:AF228"/>
    <mergeCell ref="AG226:AG228"/>
    <mergeCell ref="V226:V228"/>
    <mergeCell ref="W226:W228"/>
    <mergeCell ref="X226:X228"/>
    <mergeCell ref="Y226:Y228"/>
    <mergeCell ref="Z226:Z228"/>
    <mergeCell ref="AA226:AA228"/>
    <mergeCell ref="L226:L228"/>
    <mergeCell ref="M226:M228"/>
    <mergeCell ref="AP229:AP231"/>
    <mergeCell ref="C232:C234"/>
    <mergeCell ref="E232:E234"/>
    <mergeCell ref="H232:H234"/>
    <mergeCell ref="I232:I234"/>
    <mergeCell ref="K232:K234"/>
    <mergeCell ref="L232:L234"/>
    <mergeCell ref="M232:M234"/>
    <mergeCell ref="N232:N234"/>
    <mergeCell ref="S232:S234"/>
    <mergeCell ref="AJ229:AJ231"/>
    <mergeCell ref="AK229:AK231"/>
    <mergeCell ref="AL229:AL231"/>
    <mergeCell ref="AM229:AM231"/>
    <mergeCell ref="AN229:AN231"/>
    <mergeCell ref="AO229:AO231"/>
    <mergeCell ref="AD229:AD231"/>
    <mergeCell ref="AE229:AE231"/>
    <mergeCell ref="AF229:AF231"/>
    <mergeCell ref="AG229:AG231"/>
    <mergeCell ref="AH229:AH231"/>
    <mergeCell ref="AI229:AI231"/>
    <mergeCell ref="X229:X231"/>
    <mergeCell ref="Y229:Y231"/>
    <mergeCell ref="Z229:Z231"/>
    <mergeCell ref="AA229:AA231"/>
    <mergeCell ref="AB229:AB231"/>
    <mergeCell ref="AC229:AC231"/>
    <mergeCell ref="N229:N231"/>
    <mergeCell ref="S229:S231"/>
    <mergeCell ref="T229:T231"/>
    <mergeCell ref="U229:U231"/>
    <mergeCell ref="N235:N237"/>
    <mergeCell ref="S235:S237"/>
    <mergeCell ref="T235:T237"/>
    <mergeCell ref="U235:U237"/>
    <mergeCell ref="AL232:AL234"/>
    <mergeCell ref="AM232:AM234"/>
    <mergeCell ref="AN232:AN234"/>
    <mergeCell ref="AO232:AO234"/>
    <mergeCell ref="AP232:AP234"/>
    <mergeCell ref="C235:C237"/>
    <mergeCell ref="E235:E237"/>
    <mergeCell ref="H235:H237"/>
    <mergeCell ref="I235:I237"/>
    <mergeCell ref="K235:K237"/>
    <mergeCell ref="AF232:AF234"/>
    <mergeCell ref="AG232:AG234"/>
    <mergeCell ref="AH232:AH234"/>
    <mergeCell ref="AI232:AI234"/>
    <mergeCell ref="AJ232:AJ234"/>
    <mergeCell ref="AK232:AK234"/>
    <mergeCell ref="Z232:Z234"/>
    <mergeCell ref="AA232:AA234"/>
    <mergeCell ref="AB232:AB234"/>
    <mergeCell ref="AC232:AC234"/>
    <mergeCell ref="AD232:AD234"/>
    <mergeCell ref="AE232:AE234"/>
    <mergeCell ref="T232:T234"/>
    <mergeCell ref="U232:U234"/>
    <mergeCell ref="V232:V234"/>
    <mergeCell ref="W232:W234"/>
    <mergeCell ref="X232:X234"/>
    <mergeCell ref="Y232:Y234"/>
    <mergeCell ref="V238:V240"/>
    <mergeCell ref="W238:W240"/>
    <mergeCell ref="AN235:AN237"/>
    <mergeCell ref="AO235:AO237"/>
    <mergeCell ref="AP235:AP237"/>
    <mergeCell ref="C238:C240"/>
    <mergeCell ref="E238:E240"/>
    <mergeCell ref="H238:H240"/>
    <mergeCell ref="I238:I240"/>
    <mergeCell ref="K238:K240"/>
    <mergeCell ref="L238:L240"/>
    <mergeCell ref="M238:M240"/>
    <mergeCell ref="AH235:AH237"/>
    <mergeCell ref="AI235:AI237"/>
    <mergeCell ref="AJ235:AJ237"/>
    <mergeCell ref="AK235:AK237"/>
    <mergeCell ref="AL235:AL237"/>
    <mergeCell ref="AM235:AM237"/>
    <mergeCell ref="AB235:AB237"/>
    <mergeCell ref="AC235:AC237"/>
    <mergeCell ref="AD235:AD237"/>
    <mergeCell ref="AE235:AE237"/>
    <mergeCell ref="AF235:AF237"/>
    <mergeCell ref="AG235:AG237"/>
    <mergeCell ref="V235:V237"/>
    <mergeCell ref="W235:W237"/>
    <mergeCell ref="X235:X237"/>
    <mergeCell ref="Y235:Y237"/>
    <mergeCell ref="Z235:Z237"/>
    <mergeCell ref="AA235:AA237"/>
    <mergeCell ref="L235:L237"/>
    <mergeCell ref="M235:M237"/>
    <mergeCell ref="AP238:AP240"/>
    <mergeCell ref="C241:C243"/>
    <mergeCell ref="E241:E243"/>
    <mergeCell ref="H241:H243"/>
    <mergeCell ref="I241:I243"/>
    <mergeCell ref="K241:K243"/>
    <mergeCell ref="L241:L243"/>
    <mergeCell ref="M241:M243"/>
    <mergeCell ref="N241:N243"/>
    <mergeCell ref="S241:S243"/>
    <mergeCell ref="AJ238:AJ240"/>
    <mergeCell ref="AK238:AK240"/>
    <mergeCell ref="AL238:AL240"/>
    <mergeCell ref="AM238:AM240"/>
    <mergeCell ref="AN238:AN240"/>
    <mergeCell ref="AO238:AO240"/>
    <mergeCell ref="AD238:AD240"/>
    <mergeCell ref="AE238:AE240"/>
    <mergeCell ref="AF238:AF240"/>
    <mergeCell ref="AG238:AG240"/>
    <mergeCell ref="AH238:AH240"/>
    <mergeCell ref="AI238:AI240"/>
    <mergeCell ref="X238:X240"/>
    <mergeCell ref="Y238:Y240"/>
    <mergeCell ref="Z238:Z240"/>
    <mergeCell ref="AA238:AA240"/>
    <mergeCell ref="AB238:AB240"/>
    <mergeCell ref="AC238:AC240"/>
    <mergeCell ref="N238:N240"/>
    <mergeCell ref="S238:S240"/>
    <mergeCell ref="T238:T240"/>
    <mergeCell ref="U238:U240"/>
    <mergeCell ref="N244:N246"/>
    <mergeCell ref="S244:S246"/>
    <mergeCell ref="T244:T246"/>
    <mergeCell ref="U244:U246"/>
    <mergeCell ref="AL241:AL243"/>
    <mergeCell ref="AM241:AM243"/>
    <mergeCell ref="AN241:AN243"/>
    <mergeCell ref="AO241:AO243"/>
    <mergeCell ref="AP241:AP243"/>
    <mergeCell ref="C244:C246"/>
    <mergeCell ref="E244:E246"/>
    <mergeCell ref="H244:H246"/>
    <mergeCell ref="I244:I246"/>
    <mergeCell ref="K244:K246"/>
    <mergeCell ref="AF241:AF243"/>
    <mergeCell ref="AG241:AG243"/>
    <mergeCell ref="AH241:AH243"/>
    <mergeCell ref="AI241:AI243"/>
    <mergeCell ref="AJ241:AJ243"/>
    <mergeCell ref="AK241:AK243"/>
    <mergeCell ref="Z241:Z243"/>
    <mergeCell ref="AA241:AA243"/>
    <mergeCell ref="AB241:AB243"/>
    <mergeCell ref="AC241:AC243"/>
    <mergeCell ref="AD241:AD243"/>
    <mergeCell ref="AE241:AE243"/>
    <mergeCell ref="T241:T243"/>
    <mergeCell ref="U241:U243"/>
    <mergeCell ref="V241:V243"/>
    <mergeCell ref="W241:W243"/>
    <mergeCell ref="X241:X243"/>
    <mergeCell ref="Y241:Y243"/>
    <mergeCell ref="V247:V249"/>
    <mergeCell ref="W247:W249"/>
    <mergeCell ref="AN244:AN246"/>
    <mergeCell ref="AO244:AO246"/>
    <mergeCell ref="AP244:AP246"/>
    <mergeCell ref="C247:C249"/>
    <mergeCell ref="E247:E249"/>
    <mergeCell ref="H247:H249"/>
    <mergeCell ref="I247:I249"/>
    <mergeCell ref="K247:K249"/>
    <mergeCell ref="L247:L249"/>
    <mergeCell ref="M247:M249"/>
    <mergeCell ref="AH244:AH246"/>
    <mergeCell ref="AI244:AI246"/>
    <mergeCell ref="AJ244:AJ246"/>
    <mergeCell ref="AK244:AK246"/>
    <mergeCell ref="AL244:AL246"/>
    <mergeCell ref="AM244:AM246"/>
    <mergeCell ref="AB244:AB246"/>
    <mergeCell ref="AC244:AC246"/>
    <mergeCell ref="AD244:AD246"/>
    <mergeCell ref="AE244:AE246"/>
    <mergeCell ref="AF244:AF246"/>
    <mergeCell ref="AG244:AG246"/>
    <mergeCell ref="V244:V246"/>
    <mergeCell ref="W244:W246"/>
    <mergeCell ref="X244:X246"/>
    <mergeCell ref="Y244:Y246"/>
    <mergeCell ref="Z244:Z246"/>
    <mergeCell ref="AA244:AA246"/>
    <mergeCell ref="L244:L246"/>
    <mergeCell ref="M244:M246"/>
    <mergeCell ref="AP247:AP249"/>
    <mergeCell ref="C250:C252"/>
    <mergeCell ref="E250:E252"/>
    <mergeCell ref="H250:H252"/>
    <mergeCell ref="I250:I252"/>
    <mergeCell ref="K250:K252"/>
    <mergeCell ref="L250:L252"/>
    <mergeCell ref="M250:M252"/>
    <mergeCell ref="N250:N252"/>
    <mergeCell ref="S250:S252"/>
    <mergeCell ref="AJ247:AJ249"/>
    <mergeCell ref="AK247:AK249"/>
    <mergeCell ref="AL247:AL249"/>
    <mergeCell ref="AM247:AM249"/>
    <mergeCell ref="AN247:AN249"/>
    <mergeCell ref="AO247:AO249"/>
    <mergeCell ref="AD247:AD249"/>
    <mergeCell ref="AE247:AE249"/>
    <mergeCell ref="AF247:AF249"/>
    <mergeCell ref="AG247:AG249"/>
    <mergeCell ref="AH247:AH249"/>
    <mergeCell ref="AI247:AI249"/>
    <mergeCell ref="X247:X249"/>
    <mergeCell ref="Y247:Y249"/>
    <mergeCell ref="Z247:Z249"/>
    <mergeCell ref="AA247:AA249"/>
    <mergeCell ref="AB247:AB249"/>
    <mergeCell ref="AC247:AC249"/>
    <mergeCell ref="N247:N249"/>
    <mergeCell ref="S247:S249"/>
    <mergeCell ref="T247:T249"/>
    <mergeCell ref="U247:U249"/>
    <mergeCell ref="N253:N255"/>
    <mergeCell ref="S253:S255"/>
    <mergeCell ref="T253:T255"/>
    <mergeCell ref="U253:U255"/>
    <mergeCell ref="AL250:AL252"/>
    <mergeCell ref="AM250:AM252"/>
    <mergeCell ref="AN250:AN252"/>
    <mergeCell ref="AO250:AO252"/>
    <mergeCell ref="AP250:AP252"/>
    <mergeCell ref="C253:C255"/>
    <mergeCell ref="E253:E255"/>
    <mergeCell ref="H253:H255"/>
    <mergeCell ref="I253:I255"/>
    <mergeCell ref="K253:K255"/>
    <mergeCell ref="AF250:AF252"/>
    <mergeCell ref="AG250:AG252"/>
    <mergeCell ref="AH250:AH252"/>
    <mergeCell ref="AI250:AI252"/>
    <mergeCell ref="AJ250:AJ252"/>
    <mergeCell ref="AK250:AK252"/>
    <mergeCell ref="Z250:Z252"/>
    <mergeCell ref="AA250:AA252"/>
    <mergeCell ref="AB250:AB252"/>
    <mergeCell ref="AC250:AC252"/>
    <mergeCell ref="AD250:AD252"/>
    <mergeCell ref="AE250:AE252"/>
    <mergeCell ref="T250:T252"/>
    <mergeCell ref="U250:U252"/>
    <mergeCell ref="V250:V252"/>
    <mergeCell ref="W250:W252"/>
    <mergeCell ref="X250:X252"/>
    <mergeCell ref="Y250:Y252"/>
    <mergeCell ref="V256:V258"/>
    <mergeCell ref="W256:W258"/>
    <mergeCell ref="AN253:AN255"/>
    <mergeCell ref="AO253:AO255"/>
    <mergeCell ref="AP253:AP255"/>
    <mergeCell ref="C256:C258"/>
    <mergeCell ref="E256:E258"/>
    <mergeCell ref="H256:H258"/>
    <mergeCell ref="I256:I258"/>
    <mergeCell ref="K256:K258"/>
    <mergeCell ref="L256:L258"/>
    <mergeCell ref="M256:M258"/>
    <mergeCell ref="AH253:AH255"/>
    <mergeCell ref="AI253:AI255"/>
    <mergeCell ref="AJ253:AJ255"/>
    <mergeCell ref="AK253:AK255"/>
    <mergeCell ref="AL253:AL255"/>
    <mergeCell ref="AM253:AM255"/>
    <mergeCell ref="AB253:AB255"/>
    <mergeCell ref="AC253:AC255"/>
    <mergeCell ref="AD253:AD255"/>
    <mergeCell ref="AE253:AE255"/>
    <mergeCell ref="AF253:AF255"/>
    <mergeCell ref="AG253:AG255"/>
    <mergeCell ref="V253:V255"/>
    <mergeCell ref="W253:W255"/>
    <mergeCell ref="X253:X255"/>
    <mergeCell ref="Y253:Y255"/>
    <mergeCell ref="Z253:Z255"/>
    <mergeCell ref="AA253:AA255"/>
    <mergeCell ref="L253:L255"/>
    <mergeCell ref="M253:M255"/>
    <mergeCell ref="AP256:AP258"/>
    <mergeCell ref="C259:C261"/>
    <mergeCell ref="E259:E261"/>
    <mergeCell ref="H259:H261"/>
    <mergeCell ref="I259:I261"/>
    <mergeCell ref="K259:K261"/>
    <mergeCell ref="L259:L261"/>
    <mergeCell ref="M259:M261"/>
    <mergeCell ref="N259:N261"/>
    <mergeCell ref="S259:S261"/>
    <mergeCell ref="AJ256:AJ258"/>
    <mergeCell ref="AK256:AK258"/>
    <mergeCell ref="AL256:AL258"/>
    <mergeCell ref="AM256:AM258"/>
    <mergeCell ref="AN256:AN258"/>
    <mergeCell ref="AO256:AO258"/>
    <mergeCell ref="AD256:AD258"/>
    <mergeCell ref="AE256:AE258"/>
    <mergeCell ref="AF256:AF258"/>
    <mergeCell ref="AG256:AG258"/>
    <mergeCell ref="AH256:AH258"/>
    <mergeCell ref="AI256:AI258"/>
    <mergeCell ref="X256:X258"/>
    <mergeCell ref="Y256:Y258"/>
    <mergeCell ref="Z256:Z258"/>
    <mergeCell ref="AA256:AA258"/>
    <mergeCell ref="AB256:AB258"/>
    <mergeCell ref="AC256:AC258"/>
    <mergeCell ref="N256:N258"/>
    <mergeCell ref="S256:S258"/>
    <mergeCell ref="T256:T258"/>
    <mergeCell ref="U256:U258"/>
    <mergeCell ref="N262:N264"/>
    <mergeCell ref="S262:S264"/>
    <mergeCell ref="T262:T264"/>
    <mergeCell ref="U262:U264"/>
    <mergeCell ref="AL259:AL261"/>
    <mergeCell ref="AM259:AM261"/>
    <mergeCell ref="AN259:AN261"/>
    <mergeCell ref="AO259:AO261"/>
    <mergeCell ref="AP259:AP261"/>
    <mergeCell ref="C262:C264"/>
    <mergeCell ref="E262:E264"/>
    <mergeCell ref="H262:H264"/>
    <mergeCell ref="I262:I264"/>
    <mergeCell ref="K262:K264"/>
    <mergeCell ref="AF259:AF261"/>
    <mergeCell ref="AG259:AG261"/>
    <mergeCell ref="AH259:AH261"/>
    <mergeCell ref="AI259:AI261"/>
    <mergeCell ref="AJ259:AJ261"/>
    <mergeCell ref="AK259:AK261"/>
    <mergeCell ref="Z259:Z261"/>
    <mergeCell ref="AA259:AA261"/>
    <mergeCell ref="AB259:AB261"/>
    <mergeCell ref="AC259:AC261"/>
    <mergeCell ref="AD259:AD261"/>
    <mergeCell ref="AE259:AE261"/>
    <mergeCell ref="T259:T261"/>
    <mergeCell ref="U259:U261"/>
    <mergeCell ref="V259:V261"/>
    <mergeCell ref="W259:W261"/>
    <mergeCell ref="X259:X261"/>
    <mergeCell ref="Y259:Y261"/>
    <mergeCell ref="V265:V267"/>
    <mergeCell ref="W265:W267"/>
    <mergeCell ref="AN262:AN264"/>
    <mergeCell ref="AO262:AO264"/>
    <mergeCell ref="AP262:AP264"/>
    <mergeCell ref="C265:C267"/>
    <mergeCell ref="E265:E267"/>
    <mergeCell ref="H265:H267"/>
    <mergeCell ref="I265:I267"/>
    <mergeCell ref="K265:K267"/>
    <mergeCell ref="L265:L267"/>
    <mergeCell ref="M265:M267"/>
    <mergeCell ref="AH262:AH264"/>
    <mergeCell ref="AI262:AI264"/>
    <mergeCell ref="AJ262:AJ264"/>
    <mergeCell ref="AK262:AK264"/>
    <mergeCell ref="AL262:AL264"/>
    <mergeCell ref="AM262:AM264"/>
    <mergeCell ref="AB262:AB264"/>
    <mergeCell ref="AC262:AC264"/>
    <mergeCell ref="AD262:AD264"/>
    <mergeCell ref="AE262:AE264"/>
    <mergeCell ref="AF262:AF264"/>
    <mergeCell ref="AG262:AG264"/>
    <mergeCell ref="V262:V264"/>
    <mergeCell ref="W262:W264"/>
    <mergeCell ref="X262:X264"/>
    <mergeCell ref="Y262:Y264"/>
    <mergeCell ref="Z262:Z264"/>
    <mergeCell ref="AA262:AA264"/>
    <mergeCell ref="L262:L264"/>
    <mergeCell ref="M262:M264"/>
    <mergeCell ref="AP265:AP267"/>
    <mergeCell ref="C268:C270"/>
    <mergeCell ref="E268:E270"/>
    <mergeCell ref="H268:H270"/>
    <mergeCell ref="I268:I270"/>
    <mergeCell ref="K268:K270"/>
    <mergeCell ref="L268:L270"/>
    <mergeCell ref="M268:M270"/>
    <mergeCell ref="N268:N270"/>
    <mergeCell ref="S268:S270"/>
    <mergeCell ref="AJ265:AJ267"/>
    <mergeCell ref="AK265:AK267"/>
    <mergeCell ref="AL265:AL267"/>
    <mergeCell ref="AM265:AM267"/>
    <mergeCell ref="AN265:AN267"/>
    <mergeCell ref="AO265:AO267"/>
    <mergeCell ref="AD265:AD267"/>
    <mergeCell ref="AE265:AE267"/>
    <mergeCell ref="AF265:AF267"/>
    <mergeCell ref="AG265:AG267"/>
    <mergeCell ref="AH265:AH267"/>
    <mergeCell ref="AI265:AI267"/>
    <mergeCell ref="X265:X267"/>
    <mergeCell ref="Y265:Y267"/>
    <mergeCell ref="Z265:Z267"/>
    <mergeCell ref="AA265:AA267"/>
    <mergeCell ref="AB265:AB267"/>
    <mergeCell ref="AC265:AC267"/>
    <mergeCell ref="N265:N267"/>
    <mergeCell ref="S265:S267"/>
    <mergeCell ref="T265:T267"/>
    <mergeCell ref="U265:U267"/>
    <mergeCell ref="N271:N273"/>
    <mergeCell ref="S271:S273"/>
    <mergeCell ref="T271:T273"/>
    <mergeCell ref="U271:U273"/>
    <mergeCell ref="AL268:AL270"/>
    <mergeCell ref="AM268:AM270"/>
    <mergeCell ref="AN268:AN270"/>
    <mergeCell ref="AO268:AO270"/>
    <mergeCell ref="AP268:AP270"/>
    <mergeCell ref="C271:C273"/>
    <mergeCell ref="E271:E273"/>
    <mergeCell ref="H271:H273"/>
    <mergeCell ref="I271:I273"/>
    <mergeCell ref="K271:K273"/>
    <mergeCell ref="AF268:AF270"/>
    <mergeCell ref="AG268:AG270"/>
    <mergeCell ref="AH268:AH270"/>
    <mergeCell ref="AI268:AI270"/>
    <mergeCell ref="AJ268:AJ270"/>
    <mergeCell ref="AK268:AK270"/>
    <mergeCell ref="Z268:Z270"/>
    <mergeCell ref="AA268:AA270"/>
    <mergeCell ref="AB268:AB270"/>
    <mergeCell ref="AC268:AC270"/>
    <mergeCell ref="AD268:AD270"/>
    <mergeCell ref="AE268:AE270"/>
    <mergeCell ref="T268:T270"/>
    <mergeCell ref="U268:U270"/>
    <mergeCell ref="V268:V270"/>
    <mergeCell ref="W268:W270"/>
    <mergeCell ref="X268:X270"/>
    <mergeCell ref="Y268:Y270"/>
    <mergeCell ref="V274:V276"/>
    <mergeCell ref="W274:W276"/>
    <mergeCell ref="AN271:AN273"/>
    <mergeCell ref="AO271:AO273"/>
    <mergeCell ref="AP271:AP273"/>
    <mergeCell ref="C274:C276"/>
    <mergeCell ref="E274:E276"/>
    <mergeCell ref="H274:H276"/>
    <mergeCell ref="I274:I276"/>
    <mergeCell ref="K274:K276"/>
    <mergeCell ref="L274:L276"/>
    <mergeCell ref="M274:M276"/>
    <mergeCell ref="AH271:AH273"/>
    <mergeCell ref="AI271:AI273"/>
    <mergeCell ref="AJ271:AJ273"/>
    <mergeCell ref="AK271:AK273"/>
    <mergeCell ref="AL271:AL273"/>
    <mergeCell ref="AM271:AM273"/>
    <mergeCell ref="AB271:AB273"/>
    <mergeCell ref="AC271:AC273"/>
    <mergeCell ref="AD271:AD273"/>
    <mergeCell ref="AE271:AE273"/>
    <mergeCell ref="AF271:AF273"/>
    <mergeCell ref="AG271:AG273"/>
    <mergeCell ref="V271:V273"/>
    <mergeCell ref="W271:W273"/>
    <mergeCell ref="X271:X273"/>
    <mergeCell ref="Y271:Y273"/>
    <mergeCell ref="Z271:Z273"/>
    <mergeCell ref="AA271:AA273"/>
    <mergeCell ref="L271:L273"/>
    <mergeCell ref="M271:M273"/>
    <mergeCell ref="AP274:AP276"/>
    <mergeCell ref="C277:C279"/>
    <mergeCell ref="E277:E279"/>
    <mergeCell ref="H277:H279"/>
    <mergeCell ref="I277:I279"/>
    <mergeCell ref="K277:K279"/>
    <mergeCell ref="L277:L279"/>
    <mergeCell ref="M277:M279"/>
    <mergeCell ref="N277:N279"/>
    <mergeCell ref="S277:S279"/>
    <mergeCell ref="AJ274:AJ276"/>
    <mergeCell ref="AK274:AK276"/>
    <mergeCell ref="AL274:AL276"/>
    <mergeCell ref="AM274:AM276"/>
    <mergeCell ref="AN274:AN276"/>
    <mergeCell ref="AO274:AO276"/>
    <mergeCell ref="AD274:AD276"/>
    <mergeCell ref="AE274:AE276"/>
    <mergeCell ref="AF274:AF276"/>
    <mergeCell ref="AG274:AG276"/>
    <mergeCell ref="AH274:AH276"/>
    <mergeCell ref="AI274:AI276"/>
    <mergeCell ref="X274:X276"/>
    <mergeCell ref="Y274:Y276"/>
    <mergeCell ref="Z274:Z276"/>
    <mergeCell ref="AA274:AA276"/>
    <mergeCell ref="AB274:AB276"/>
    <mergeCell ref="AC274:AC276"/>
    <mergeCell ref="N274:N276"/>
    <mergeCell ref="S274:S276"/>
    <mergeCell ref="T274:T276"/>
    <mergeCell ref="U274:U276"/>
    <mergeCell ref="N280:N282"/>
    <mergeCell ref="S280:S282"/>
    <mergeCell ref="T280:T282"/>
    <mergeCell ref="U280:U282"/>
    <mergeCell ref="AL277:AL279"/>
    <mergeCell ref="AM277:AM279"/>
    <mergeCell ref="AN277:AN279"/>
    <mergeCell ref="AO277:AO279"/>
    <mergeCell ref="AP277:AP279"/>
    <mergeCell ref="C280:C282"/>
    <mergeCell ref="E280:E282"/>
    <mergeCell ref="H280:H282"/>
    <mergeCell ref="I280:I282"/>
    <mergeCell ref="K280:K282"/>
    <mergeCell ref="AF277:AF279"/>
    <mergeCell ref="AG277:AG279"/>
    <mergeCell ref="AH277:AH279"/>
    <mergeCell ref="AI277:AI279"/>
    <mergeCell ref="AJ277:AJ279"/>
    <mergeCell ref="AK277:AK279"/>
    <mergeCell ref="Z277:Z279"/>
    <mergeCell ref="AA277:AA279"/>
    <mergeCell ref="AB277:AB279"/>
    <mergeCell ref="AC277:AC279"/>
    <mergeCell ref="AD277:AD279"/>
    <mergeCell ref="AE277:AE279"/>
    <mergeCell ref="T277:T279"/>
    <mergeCell ref="U277:U279"/>
    <mergeCell ref="V277:V279"/>
    <mergeCell ref="W277:W279"/>
    <mergeCell ref="X277:X279"/>
    <mergeCell ref="Y277:Y279"/>
    <mergeCell ref="V283:V285"/>
    <mergeCell ref="W283:W285"/>
    <mergeCell ref="AN280:AN282"/>
    <mergeCell ref="AO280:AO282"/>
    <mergeCell ref="AP280:AP282"/>
    <mergeCell ref="C283:C285"/>
    <mergeCell ref="E283:E285"/>
    <mergeCell ref="H283:H285"/>
    <mergeCell ref="I283:I285"/>
    <mergeCell ref="K283:K285"/>
    <mergeCell ref="L283:L285"/>
    <mergeCell ref="M283:M285"/>
    <mergeCell ref="AH280:AH282"/>
    <mergeCell ref="AI280:AI282"/>
    <mergeCell ref="AJ280:AJ282"/>
    <mergeCell ref="AK280:AK282"/>
    <mergeCell ref="AL280:AL282"/>
    <mergeCell ref="AM280:AM282"/>
    <mergeCell ref="AB280:AB282"/>
    <mergeCell ref="AC280:AC282"/>
    <mergeCell ref="AD280:AD282"/>
    <mergeCell ref="AE280:AE282"/>
    <mergeCell ref="AF280:AF282"/>
    <mergeCell ref="AG280:AG282"/>
    <mergeCell ref="V280:V282"/>
    <mergeCell ref="W280:W282"/>
    <mergeCell ref="X280:X282"/>
    <mergeCell ref="Y280:Y282"/>
    <mergeCell ref="Z280:Z282"/>
    <mergeCell ref="AA280:AA282"/>
    <mergeCell ref="L280:L282"/>
    <mergeCell ref="M280:M282"/>
    <mergeCell ref="AP283:AP285"/>
    <mergeCell ref="C286:C288"/>
    <mergeCell ref="E286:E288"/>
    <mergeCell ref="H286:H288"/>
    <mergeCell ref="I286:I288"/>
    <mergeCell ref="K286:K288"/>
    <mergeCell ref="L286:L288"/>
    <mergeCell ref="M286:M288"/>
    <mergeCell ref="N286:N288"/>
    <mergeCell ref="S286:S288"/>
    <mergeCell ref="AJ283:AJ285"/>
    <mergeCell ref="AK283:AK285"/>
    <mergeCell ref="AL283:AL285"/>
    <mergeCell ref="AM283:AM285"/>
    <mergeCell ref="AN283:AN285"/>
    <mergeCell ref="AO283:AO285"/>
    <mergeCell ref="AD283:AD285"/>
    <mergeCell ref="AE283:AE285"/>
    <mergeCell ref="AF283:AF285"/>
    <mergeCell ref="AG283:AG285"/>
    <mergeCell ref="AH283:AH285"/>
    <mergeCell ref="AI283:AI285"/>
    <mergeCell ref="X283:X285"/>
    <mergeCell ref="Y283:Y285"/>
    <mergeCell ref="Z283:Z285"/>
    <mergeCell ref="AA283:AA285"/>
    <mergeCell ref="AB283:AB285"/>
    <mergeCell ref="AC283:AC285"/>
    <mergeCell ref="N283:N285"/>
    <mergeCell ref="S283:S285"/>
    <mergeCell ref="T283:T285"/>
    <mergeCell ref="U283:U285"/>
    <mergeCell ref="N289:N291"/>
    <mergeCell ref="S289:S291"/>
    <mergeCell ref="T289:T291"/>
    <mergeCell ref="U289:U291"/>
    <mergeCell ref="AL286:AL288"/>
    <mergeCell ref="AM286:AM288"/>
    <mergeCell ref="AN286:AN288"/>
    <mergeCell ref="AO286:AO288"/>
    <mergeCell ref="AP286:AP288"/>
    <mergeCell ref="C289:C291"/>
    <mergeCell ref="E289:E291"/>
    <mergeCell ref="H289:H291"/>
    <mergeCell ref="I289:I291"/>
    <mergeCell ref="K289:K291"/>
    <mergeCell ref="AF286:AF288"/>
    <mergeCell ref="AG286:AG288"/>
    <mergeCell ref="AH286:AH288"/>
    <mergeCell ref="AI286:AI288"/>
    <mergeCell ref="AJ286:AJ288"/>
    <mergeCell ref="AK286:AK288"/>
    <mergeCell ref="Z286:Z288"/>
    <mergeCell ref="AA286:AA288"/>
    <mergeCell ref="AB286:AB288"/>
    <mergeCell ref="AC286:AC288"/>
    <mergeCell ref="AD286:AD288"/>
    <mergeCell ref="AE286:AE288"/>
    <mergeCell ref="T286:T288"/>
    <mergeCell ref="U286:U288"/>
    <mergeCell ref="V286:V288"/>
    <mergeCell ref="W286:W288"/>
    <mergeCell ref="X286:X288"/>
    <mergeCell ref="Y286:Y288"/>
    <mergeCell ref="V292:V294"/>
    <mergeCell ref="W292:W294"/>
    <mergeCell ref="AN289:AN291"/>
    <mergeCell ref="AO289:AO291"/>
    <mergeCell ref="AP289:AP291"/>
    <mergeCell ref="C292:C294"/>
    <mergeCell ref="E292:E294"/>
    <mergeCell ref="H292:H294"/>
    <mergeCell ref="I292:I294"/>
    <mergeCell ref="K292:K294"/>
    <mergeCell ref="L292:L294"/>
    <mergeCell ref="M292:M294"/>
    <mergeCell ref="AH289:AH291"/>
    <mergeCell ref="AI289:AI291"/>
    <mergeCell ref="AJ289:AJ291"/>
    <mergeCell ref="AK289:AK291"/>
    <mergeCell ref="AL289:AL291"/>
    <mergeCell ref="AM289:AM291"/>
    <mergeCell ref="AB289:AB291"/>
    <mergeCell ref="AC289:AC291"/>
    <mergeCell ref="AD289:AD291"/>
    <mergeCell ref="AE289:AE291"/>
    <mergeCell ref="AF289:AF291"/>
    <mergeCell ref="AG289:AG291"/>
    <mergeCell ref="V289:V291"/>
    <mergeCell ref="W289:W291"/>
    <mergeCell ref="X289:X291"/>
    <mergeCell ref="Y289:Y291"/>
    <mergeCell ref="Z289:Z291"/>
    <mergeCell ref="AA289:AA291"/>
    <mergeCell ref="L289:L291"/>
    <mergeCell ref="M289:M291"/>
    <mergeCell ref="AP292:AP294"/>
    <mergeCell ref="C295:C297"/>
    <mergeCell ref="E295:E297"/>
    <mergeCell ref="H295:H297"/>
    <mergeCell ref="I295:I297"/>
    <mergeCell ref="K295:K297"/>
    <mergeCell ref="L295:L297"/>
    <mergeCell ref="M295:M297"/>
    <mergeCell ref="N295:N297"/>
    <mergeCell ref="S295:S297"/>
    <mergeCell ref="AJ292:AJ294"/>
    <mergeCell ref="AK292:AK294"/>
    <mergeCell ref="AL292:AL294"/>
    <mergeCell ref="AM292:AM294"/>
    <mergeCell ref="AN292:AN294"/>
    <mergeCell ref="AO292:AO294"/>
    <mergeCell ref="AD292:AD294"/>
    <mergeCell ref="AE292:AE294"/>
    <mergeCell ref="AF292:AF294"/>
    <mergeCell ref="AG292:AG294"/>
    <mergeCell ref="AH292:AH294"/>
    <mergeCell ref="AI292:AI294"/>
    <mergeCell ref="X292:X294"/>
    <mergeCell ref="Y292:Y294"/>
    <mergeCell ref="Z292:Z294"/>
    <mergeCell ref="AA292:AA294"/>
    <mergeCell ref="AB292:AB294"/>
    <mergeCell ref="AC292:AC294"/>
    <mergeCell ref="N292:N294"/>
    <mergeCell ref="S292:S294"/>
    <mergeCell ref="T292:T294"/>
    <mergeCell ref="U292:U294"/>
    <mergeCell ref="N298:N300"/>
    <mergeCell ref="S298:S300"/>
    <mergeCell ref="T298:T300"/>
    <mergeCell ref="U298:U300"/>
    <mergeCell ref="AL295:AL297"/>
    <mergeCell ref="AM295:AM297"/>
    <mergeCell ref="AN295:AN297"/>
    <mergeCell ref="AO295:AO297"/>
    <mergeCell ref="AP295:AP297"/>
    <mergeCell ref="C298:C300"/>
    <mergeCell ref="E298:E300"/>
    <mergeCell ref="H298:H300"/>
    <mergeCell ref="I298:I300"/>
    <mergeCell ref="K298:K300"/>
    <mergeCell ref="AF295:AF297"/>
    <mergeCell ref="AG295:AG297"/>
    <mergeCell ref="AH295:AH297"/>
    <mergeCell ref="AI295:AI297"/>
    <mergeCell ref="AJ295:AJ297"/>
    <mergeCell ref="AK295:AK297"/>
    <mergeCell ref="Z295:Z297"/>
    <mergeCell ref="AA295:AA297"/>
    <mergeCell ref="AB295:AB297"/>
    <mergeCell ref="AC295:AC297"/>
    <mergeCell ref="AD295:AD297"/>
    <mergeCell ref="AE295:AE297"/>
    <mergeCell ref="T295:T297"/>
    <mergeCell ref="U295:U297"/>
    <mergeCell ref="V295:V297"/>
    <mergeCell ref="W295:W297"/>
    <mergeCell ref="X295:X297"/>
    <mergeCell ref="Y295:Y297"/>
    <mergeCell ref="V301:V303"/>
    <mergeCell ref="W301:W303"/>
    <mergeCell ref="AN298:AN300"/>
    <mergeCell ref="AO298:AO300"/>
    <mergeCell ref="AP298:AP300"/>
    <mergeCell ref="C301:C303"/>
    <mergeCell ref="E301:E303"/>
    <mergeCell ref="H301:H303"/>
    <mergeCell ref="I301:I303"/>
    <mergeCell ref="K301:K303"/>
    <mergeCell ref="L301:L303"/>
    <mergeCell ref="M301:M303"/>
    <mergeCell ref="AH298:AH300"/>
    <mergeCell ref="AI298:AI300"/>
    <mergeCell ref="AJ298:AJ300"/>
    <mergeCell ref="AK298:AK300"/>
    <mergeCell ref="AL298:AL300"/>
    <mergeCell ref="AM298:AM300"/>
    <mergeCell ref="AB298:AB300"/>
    <mergeCell ref="AC298:AC300"/>
    <mergeCell ref="AD298:AD300"/>
    <mergeCell ref="AE298:AE300"/>
    <mergeCell ref="AF298:AF300"/>
    <mergeCell ref="AG298:AG300"/>
    <mergeCell ref="V298:V300"/>
    <mergeCell ref="W298:W300"/>
    <mergeCell ref="X298:X300"/>
    <mergeCell ref="Y298:Y300"/>
    <mergeCell ref="Z298:Z300"/>
    <mergeCell ref="AA298:AA300"/>
    <mergeCell ref="L298:L300"/>
    <mergeCell ref="M298:M300"/>
    <mergeCell ref="AP301:AP303"/>
    <mergeCell ref="C304:C306"/>
    <mergeCell ref="E304:E306"/>
    <mergeCell ref="H304:H306"/>
    <mergeCell ref="I304:I306"/>
    <mergeCell ref="K304:K306"/>
    <mergeCell ref="L304:L306"/>
    <mergeCell ref="M304:M306"/>
    <mergeCell ref="N304:N306"/>
    <mergeCell ref="S304:S306"/>
    <mergeCell ref="AJ301:AJ303"/>
    <mergeCell ref="AK301:AK303"/>
    <mergeCell ref="AL301:AL303"/>
    <mergeCell ref="AM301:AM303"/>
    <mergeCell ref="AN301:AN303"/>
    <mergeCell ref="AO301:AO303"/>
    <mergeCell ref="AD301:AD303"/>
    <mergeCell ref="AE301:AE303"/>
    <mergeCell ref="AF301:AF303"/>
    <mergeCell ref="AG301:AG303"/>
    <mergeCell ref="AH301:AH303"/>
    <mergeCell ref="AI301:AI303"/>
    <mergeCell ref="X301:X303"/>
    <mergeCell ref="Y301:Y303"/>
    <mergeCell ref="Z301:Z303"/>
    <mergeCell ref="AA301:AA303"/>
    <mergeCell ref="AB301:AB303"/>
    <mergeCell ref="AC301:AC303"/>
    <mergeCell ref="N301:N303"/>
    <mergeCell ref="S301:S303"/>
    <mergeCell ref="T301:T303"/>
    <mergeCell ref="U301:U303"/>
    <mergeCell ref="N307:N309"/>
    <mergeCell ref="S307:S309"/>
    <mergeCell ref="T307:T309"/>
    <mergeCell ref="U307:U309"/>
    <mergeCell ref="AL304:AL306"/>
    <mergeCell ref="AM304:AM306"/>
    <mergeCell ref="AN304:AN306"/>
    <mergeCell ref="AO304:AO306"/>
    <mergeCell ref="AP304:AP306"/>
    <mergeCell ref="C307:C309"/>
    <mergeCell ref="E307:E309"/>
    <mergeCell ref="H307:H309"/>
    <mergeCell ref="I307:I309"/>
    <mergeCell ref="K307:K309"/>
    <mergeCell ref="AF304:AF306"/>
    <mergeCell ref="AG304:AG306"/>
    <mergeCell ref="AH304:AH306"/>
    <mergeCell ref="AI304:AI306"/>
    <mergeCell ref="AJ304:AJ306"/>
    <mergeCell ref="AK304:AK306"/>
    <mergeCell ref="Z304:Z306"/>
    <mergeCell ref="AA304:AA306"/>
    <mergeCell ref="AB304:AB306"/>
    <mergeCell ref="AC304:AC306"/>
    <mergeCell ref="AD304:AD306"/>
    <mergeCell ref="AE304:AE306"/>
    <mergeCell ref="T304:T306"/>
    <mergeCell ref="U304:U306"/>
    <mergeCell ref="V304:V306"/>
    <mergeCell ref="W304:W306"/>
    <mergeCell ref="X304:X306"/>
    <mergeCell ref="Y304:Y306"/>
    <mergeCell ref="V310:V312"/>
    <mergeCell ref="W310:W312"/>
    <mergeCell ref="AN307:AN309"/>
    <mergeCell ref="AO307:AO309"/>
    <mergeCell ref="AP307:AP309"/>
    <mergeCell ref="C310:C312"/>
    <mergeCell ref="E310:E312"/>
    <mergeCell ref="H310:H312"/>
    <mergeCell ref="I310:I312"/>
    <mergeCell ref="K310:K312"/>
    <mergeCell ref="L310:L312"/>
    <mergeCell ref="M310:M312"/>
    <mergeCell ref="AH307:AH309"/>
    <mergeCell ref="AI307:AI309"/>
    <mergeCell ref="AJ307:AJ309"/>
    <mergeCell ref="AK307:AK309"/>
    <mergeCell ref="AL307:AL309"/>
    <mergeCell ref="AM307:AM309"/>
    <mergeCell ref="AB307:AB309"/>
    <mergeCell ref="AC307:AC309"/>
    <mergeCell ref="AD307:AD309"/>
    <mergeCell ref="AE307:AE309"/>
    <mergeCell ref="AF307:AF309"/>
    <mergeCell ref="AG307:AG309"/>
    <mergeCell ref="V307:V309"/>
    <mergeCell ref="W307:W309"/>
    <mergeCell ref="X307:X309"/>
    <mergeCell ref="Y307:Y309"/>
    <mergeCell ref="Z307:Z309"/>
    <mergeCell ref="AA307:AA309"/>
    <mergeCell ref="L307:L309"/>
    <mergeCell ref="M307:M309"/>
    <mergeCell ref="AP310:AP312"/>
    <mergeCell ref="C313:C315"/>
    <mergeCell ref="E313:E315"/>
    <mergeCell ref="H313:H315"/>
    <mergeCell ref="I313:I315"/>
    <mergeCell ref="K313:K315"/>
    <mergeCell ref="L313:L315"/>
    <mergeCell ref="M313:M315"/>
    <mergeCell ref="N313:N315"/>
    <mergeCell ref="S313:S315"/>
    <mergeCell ref="AJ310:AJ312"/>
    <mergeCell ref="AK310:AK312"/>
    <mergeCell ref="AL310:AL312"/>
    <mergeCell ref="AM310:AM312"/>
    <mergeCell ref="AN310:AN312"/>
    <mergeCell ref="AO310:AO312"/>
    <mergeCell ref="AD310:AD312"/>
    <mergeCell ref="AE310:AE312"/>
    <mergeCell ref="AF310:AF312"/>
    <mergeCell ref="AG310:AG312"/>
    <mergeCell ref="AH310:AH312"/>
    <mergeCell ref="AI310:AI312"/>
    <mergeCell ref="X310:X312"/>
    <mergeCell ref="Y310:Y312"/>
    <mergeCell ref="Z310:Z312"/>
    <mergeCell ref="AA310:AA312"/>
    <mergeCell ref="AB310:AB312"/>
    <mergeCell ref="AC310:AC312"/>
    <mergeCell ref="N310:N312"/>
    <mergeCell ref="S310:S312"/>
    <mergeCell ref="T310:T312"/>
    <mergeCell ref="U310:U312"/>
    <mergeCell ref="N316:N318"/>
    <mergeCell ref="S316:S318"/>
    <mergeCell ref="T316:T318"/>
    <mergeCell ref="U316:U318"/>
    <mergeCell ref="AL313:AL315"/>
    <mergeCell ref="AM313:AM315"/>
    <mergeCell ref="AN313:AN315"/>
    <mergeCell ref="AO313:AO315"/>
    <mergeCell ref="AP313:AP315"/>
    <mergeCell ref="C316:C318"/>
    <mergeCell ref="E316:E318"/>
    <mergeCell ref="H316:H318"/>
    <mergeCell ref="I316:I318"/>
    <mergeCell ref="K316:K318"/>
    <mergeCell ref="AF313:AF315"/>
    <mergeCell ref="AG313:AG315"/>
    <mergeCell ref="AH313:AH315"/>
    <mergeCell ref="AI313:AI315"/>
    <mergeCell ref="AJ313:AJ315"/>
    <mergeCell ref="AK313:AK315"/>
    <mergeCell ref="Z313:Z315"/>
    <mergeCell ref="AA313:AA315"/>
    <mergeCell ref="AB313:AB315"/>
    <mergeCell ref="AC313:AC315"/>
    <mergeCell ref="AD313:AD315"/>
    <mergeCell ref="AE313:AE315"/>
    <mergeCell ref="T313:T315"/>
    <mergeCell ref="U313:U315"/>
    <mergeCell ref="V313:V315"/>
    <mergeCell ref="W313:W315"/>
    <mergeCell ref="X313:X315"/>
    <mergeCell ref="Y313:Y315"/>
    <mergeCell ref="V319:V321"/>
    <mergeCell ref="W319:W321"/>
    <mergeCell ref="AN316:AN318"/>
    <mergeCell ref="AO316:AO318"/>
    <mergeCell ref="AP316:AP318"/>
    <mergeCell ref="C319:C321"/>
    <mergeCell ref="E319:E321"/>
    <mergeCell ref="H319:H321"/>
    <mergeCell ref="I319:I321"/>
    <mergeCell ref="K319:K321"/>
    <mergeCell ref="L319:L321"/>
    <mergeCell ref="M319:M321"/>
    <mergeCell ref="AH316:AH318"/>
    <mergeCell ref="AI316:AI318"/>
    <mergeCell ref="AJ316:AJ318"/>
    <mergeCell ref="AK316:AK318"/>
    <mergeCell ref="AL316:AL318"/>
    <mergeCell ref="AM316:AM318"/>
    <mergeCell ref="AB316:AB318"/>
    <mergeCell ref="AC316:AC318"/>
    <mergeCell ref="AD316:AD318"/>
    <mergeCell ref="AE316:AE318"/>
    <mergeCell ref="AF316:AF318"/>
    <mergeCell ref="AG316:AG318"/>
    <mergeCell ref="V316:V318"/>
    <mergeCell ref="W316:W318"/>
    <mergeCell ref="X316:X318"/>
    <mergeCell ref="Y316:Y318"/>
    <mergeCell ref="Z316:Z318"/>
    <mergeCell ref="AA316:AA318"/>
    <mergeCell ref="L316:L318"/>
    <mergeCell ref="M316:M318"/>
    <mergeCell ref="AP319:AP321"/>
    <mergeCell ref="C322:C324"/>
    <mergeCell ref="E322:E324"/>
    <mergeCell ref="H322:H324"/>
    <mergeCell ref="I322:I324"/>
    <mergeCell ref="K322:K324"/>
    <mergeCell ref="L322:L324"/>
    <mergeCell ref="M322:M324"/>
    <mergeCell ref="N322:N324"/>
    <mergeCell ref="S322:S324"/>
    <mergeCell ref="AJ319:AJ321"/>
    <mergeCell ref="AK319:AK321"/>
    <mergeCell ref="AL319:AL321"/>
    <mergeCell ref="AM319:AM321"/>
    <mergeCell ref="AN319:AN321"/>
    <mergeCell ref="AO319:AO321"/>
    <mergeCell ref="AD319:AD321"/>
    <mergeCell ref="AE319:AE321"/>
    <mergeCell ref="AF319:AF321"/>
    <mergeCell ref="AG319:AG321"/>
    <mergeCell ref="AH319:AH321"/>
    <mergeCell ref="AI319:AI321"/>
    <mergeCell ref="X319:X321"/>
    <mergeCell ref="Y319:Y321"/>
    <mergeCell ref="Z319:Z321"/>
    <mergeCell ref="AA319:AA321"/>
    <mergeCell ref="AB319:AB321"/>
    <mergeCell ref="AC319:AC321"/>
    <mergeCell ref="N319:N321"/>
    <mergeCell ref="S319:S321"/>
    <mergeCell ref="T319:T321"/>
    <mergeCell ref="U319:U321"/>
    <mergeCell ref="N325:N327"/>
    <mergeCell ref="S325:S327"/>
    <mergeCell ref="T325:T327"/>
    <mergeCell ref="U325:U327"/>
    <mergeCell ref="AL322:AL324"/>
    <mergeCell ref="AM322:AM324"/>
    <mergeCell ref="AN322:AN324"/>
    <mergeCell ref="AO322:AO324"/>
    <mergeCell ref="AP322:AP324"/>
    <mergeCell ref="C325:C327"/>
    <mergeCell ref="E325:E327"/>
    <mergeCell ref="H325:H327"/>
    <mergeCell ref="I325:I327"/>
    <mergeCell ref="K325:K327"/>
    <mergeCell ref="AF322:AF324"/>
    <mergeCell ref="AG322:AG324"/>
    <mergeCell ref="AH322:AH324"/>
    <mergeCell ref="AI322:AI324"/>
    <mergeCell ref="AJ322:AJ324"/>
    <mergeCell ref="AK322:AK324"/>
    <mergeCell ref="Z322:Z324"/>
    <mergeCell ref="AA322:AA324"/>
    <mergeCell ref="AB322:AB324"/>
    <mergeCell ref="AC322:AC324"/>
    <mergeCell ref="AD322:AD324"/>
    <mergeCell ref="AE322:AE324"/>
    <mergeCell ref="T322:T324"/>
    <mergeCell ref="U322:U324"/>
    <mergeCell ref="V322:V324"/>
    <mergeCell ref="W322:W324"/>
    <mergeCell ref="X322:X324"/>
    <mergeCell ref="Y322:Y324"/>
    <mergeCell ref="V328:V330"/>
    <mergeCell ref="W328:W330"/>
    <mergeCell ref="AN325:AN327"/>
    <mergeCell ref="AO325:AO327"/>
    <mergeCell ref="AP325:AP327"/>
    <mergeCell ref="C328:C330"/>
    <mergeCell ref="E328:E330"/>
    <mergeCell ref="H328:H330"/>
    <mergeCell ref="I328:I330"/>
    <mergeCell ref="K328:K330"/>
    <mergeCell ref="L328:L330"/>
    <mergeCell ref="M328:M330"/>
    <mergeCell ref="AH325:AH327"/>
    <mergeCell ref="AI325:AI327"/>
    <mergeCell ref="AJ325:AJ327"/>
    <mergeCell ref="AK325:AK327"/>
    <mergeCell ref="AL325:AL327"/>
    <mergeCell ref="AM325:AM327"/>
    <mergeCell ref="AB325:AB327"/>
    <mergeCell ref="AC325:AC327"/>
    <mergeCell ref="AD325:AD327"/>
    <mergeCell ref="AE325:AE327"/>
    <mergeCell ref="AF325:AF327"/>
    <mergeCell ref="AG325:AG327"/>
    <mergeCell ref="V325:V327"/>
    <mergeCell ref="W325:W327"/>
    <mergeCell ref="X325:X327"/>
    <mergeCell ref="Y325:Y327"/>
    <mergeCell ref="Z325:Z327"/>
    <mergeCell ref="AA325:AA327"/>
    <mergeCell ref="L325:L327"/>
    <mergeCell ref="M325:M327"/>
    <mergeCell ref="AP328:AP330"/>
    <mergeCell ref="C331:C333"/>
    <mergeCell ref="E331:E333"/>
    <mergeCell ref="H331:H333"/>
    <mergeCell ref="I331:I333"/>
    <mergeCell ref="K331:K333"/>
    <mergeCell ref="L331:L333"/>
    <mergeCell ref="M331:M333"/>
    <mergeCell ref="N331:N333"/>
    <mergeCell ref="S331:S333"/>
    <mergeCell ref="AJ328:AJ330"/>
    <mergeCell ref="AK328:AK330"/>
    <mergeCell ref="AL328:AL330"/>
    <mergeCell ref="AM328:AM330"/>
    <mergeCell ref="AN328:AN330"/>
    <mergeCell ref="AO328:AO330"/>
    <mergeCell ref="AD328:AD330"/>
    <mergeCell ref="AE328:AE330"/>
    <mergeCell ref="AF328:AF330"/>
    <mergeCell ref="AG328:AG330"/>
    <mergeCell ref="AH328:AH330"/>
    <mergeCell ref="AI328:AI330"/>
    <mergeCell ref="X328:X330"/>
    <mergeCell ref="Y328:Y330"/>
    <mergeCell ref="Z328:Z330"/>
    <mergeCell ref="AA328:AA330"/>
    <mergeCell ref="AB328:AB330"/>
    <mergeCell ref="AC328:AC330"/>
    <mergeCell ref="N328:N330"/>
    <mergeCell ref="S328:S330"/>
    <mergeCell ref="T328:T330"/>
    <mergeCell ref="U328:U330"/>
    <mergeCell ref="AL331:AL333"/>
    <mergeCell ref="AM331:AM333"/>
    <mergeCell ref="AN331:AN333"/>
    <mergeCell ref="AO331:AO333"/>
    <mergeCell ref="AP331:AP333"/>
    <mergeCell ref="C334:C336"/>
    <mergeCell ref="E334:E336"/>
    <mergeCell ref="H334:H336"/>
    <mergeCell ref="I334:I336"/>
    <mergeCell ref="K334:K336"/>
    <mergeCell ref="AF331:AF333"/>
    <mergeCell ref="AG331:AG333"/>
    <mergeCell ref="AH331:AH333"/>
    <mergeCell ref="AI331:AI333"/>
    <mergeCell ref="AJ331:AJ333"/>
    <mergeCell ref="AK331:AK333"/>
    <mergeCell ref="Z331:Z333"/>
    <mergeCell ref="AA331:AA333"/>
    <mergeCell ref="AB331:AB333"/>
    <mergeCell ref="AC331:AC333"/>
    <mergeCell ref="AD331:AD333"/>
    <mergeCell ref="AE331:AE333"/>
    <mergeCell ref="T331:T333"/>
    <mergeCell ref="U331:U333"/>
    <mergeCell ref="V331:V333"/>
    <mergeCell ref="W331:W333"/>
    <mergeCell ref="X331:X333"/>
    <mergeCell ref="Y331:Y333"/>
    <mergeCell ref="E337:E339"/>
    <mergeCell ref="H337:H339"/>
    <mergeCell ref="I337:I339"/>
    <mergeCell ref="K337:K339"/>
    <mergeCell ref="L337:L339"/>
    <mergeCell ref="M337:M339"/>
    <mergeCell ref="AH334:AH336"/>
    <mergeCell ref="AI334:AI336"/>
    <mergeCell ref="AJ334:AJ336"/>
    <mergeCell ref="AK334:AK336"/>
    <mergeCell ref="AL334:AL336"/>
    <mergeCell ref="AM334:AM336"/>
    <mergeCell ref="AB334:AB336"/>
    <mergeCell ref="AC334:AC336"/>
    <mergeCell ref="AD334:AD336"/>
    <mergeCell ref="AE334:AE336"/>
    <mergeCell ref="AF334:AF336"/>
    <mergeCell ref="AG334:AG336"/>
    <mergeCell ref="V334:V336"/>
    <mergeCell ref="W334:W336"/>
    <mergeCell ref="X334:X336"/>
    <mergeCell ref="Y334:Y336"/>
    <mergeCell ref="Z334:Z336"/>
    <mergeCell ref="AA334:AA336"/>
    <mergeCell ref="L334:L336"/>
    <mergeCell ref="M334:M336"/>
    <mergeCell ref="N334:N336"/>
    <mergeCell ref="S334:S336"/>
    <mergeCell ref="T334:T336"/>
    <mergeCell ref="U334:U336"/>
    <mergeCell ref="L7:AN7"/>
    <mergeCell ref="F3:AN5"/>
    <mergeCell ref="C3:E5"/>
    <mergeCell ref="AP337:AP339"/>
    <mergeCell ref="AJ337:AJ339"/>
    <mergeCell ref="AK337:AK339"/>
    <mergeCell ref="AL337:AL339"/>
    <mergeCell ref="AM337:AM339"/>
    <mergeCell ref="AN337:AN339"/>
    <mergeCell ref="AO337:AO339"/>
    <mergeCell ref="AD337:AD339"/>
    <mergeCell ref="AE337:AE339"/>
    <mergeCell ref="AF337:AF339"/>
    <mergeCell ref="AG337:AG339"/>
    <mergeCell ref="AH337:AH339"/>
    <mergeCell ref="AI337:AI339"/>
    <mergeCell ref="X337:X339"/>
    <mergeCell ref="Y337:Y339"/>
    <mergeCell ref="Z337:Z339"/>
    <mergeCell ref="AA337:AA339"/>
    <mergeCell ref="AB337:AB339"/>
    <mergeCell ref="AC337:AC339"/>
    <mergeCell ref="N337:N339"/>
    <mergeCell ref="S337:S339"/>
    <mergeCell ref="T337:T339"/>
    <mergeCell ref="U337:U339"/>
    <mergeCell ref="V337:V339"/>
    <mergeCell ref="W337:W339"/>
    <mergeCell ref="AN334:AN336"/>
    <mergeCell ref="AO334:AO336"/>
    <mergeCell ref="AP334:AP336"/>
    <mergeCell ref="C337:C339"/>
  </mergeCells>
  <conditionalFormatting sqref="L11:L59 L62:L339">
    <cfRule type="expression" dxfId="27" priority="11">
      <formula>$L11=1</formula>
    </cfRule>
    <cfRule type="expression" dxfId="26" priority="12">
      <formula>$L11=2</formula>
    </cfRule>
    <cfRule type="expression" dxfId="25" priority="13">
      <formula>$L11=3</formula>
    </cfRule>
    <cfRule type="expression" dxfId="24" priority="14">
      <formula>$L11=4</formula>
    </cfRule>
    <cfRule type="expression" dxfId="23" priority="15">
      <formula>$L11=5</formula>
    </cfRule>
  </conditionalFormatting>
  <conditionalFormatting sqref="M11:M59 M62:M339">
    <cfRule type="expression" dxfId="22" priority="24">
      <formula>$M11=5</formula>
    </cfRule>
    <cfRule type="expression" dxfId="21" priority="25">
      <formula>$M11=4</formula>
    </cfRule>
    <cfRule type="expression" dxfId="20" priority="26">
      <formula>$M11=3</formula>
    </cfRule>
    <cfRule type="expression" dxfId="19" priority="27">
      <formula>$M11=2</formula>
    </cfRule>
    <cfRule type="expression" dxfId="18" priority="28">
      <formula>$M11=1</formula>
    </cfRule>
  </conditionalFormatting>
  <conditionalFormatting sqref="AA11:AA339">
    <cfRule type="expression" dxfId="13" priority="6">
      <formula>$AA11=5</formula>
    </cfRule>
    <cfRule type="expression" dxfId="12" priority="7">
      <formula>$AA11=4</formula>
    </cfRule>
    <cfRule type="expression" dxfId="11" priority="8">
      <formula>$AA11=3</formula>
    </cfRule>
    <cfRule type="expression" dxfId="10" priority="9">
      <formula>$AA11=2</formula>
    </cfRule>
    <cfRule type="expression" dxfId="9" priority="10">
      <formula>$AA11=1</formula>
    </cfRule>
  </conditionalFormatting>
  <conditionalFormatting sqref="AB11:AB339">
    <cfRule type="expression" dxfId="8" priority="1">
      <formula>$AB11=5</formula>
    </cfRule>
    <cfRule type="expression" dxfId="7" priority="2">
      <formula>$AB11=4</formula>
    </cfRule>
    <cfRule type="expression" dxfId="6" priority="3">
      <formula>$AB11=3</formula>
    </cfRule>
    <cfRule type="expression" dxfId="5" priority="4">
      <formula>$AB11=2</formula>
    </cfRule>
    <cfRule type="expression" dxfId="4" priority="5">
      <formula>$AB11=1</formula>
    </cfRule>
  </conditionalFormatting>
  <pageMargins left="0.70866141732283472" right="0.70866141732283472" top="0.74803149606299213" bottom="0.74803149606299213" header="0.31496062992125984" footer="0.31496062992125984"/>
  <pageSetup scale="13" orientation="landscape" r:id="rId1"/>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20" id="{E2E48DCC-8C7E-4B7C-AC0C-7E34BC92E296}">
            <xm:f>$N11=DATOS!$O$5</xm:f>
            <x14:dxf>
              <fill>
                <patternFill>
                  <bgColor rgb="FF92D050"/>
                </patternFill>
              </fill>
            </x14:dxf>
          </x14:cfRule>
          <x14:cfRule type="expression" priority="21" id="{B283D97B-EBBF-4BB0-A9D8-74DB2D57E2C6}">
            <xm:f>$N11=DATOS!$O$4</xm:f>
            <x14:dxf>
              <fill>
                <patternFill>
                  <bgColor rgb="FFFFFF00"/>
                </patternFill>
              </fill>
            </x14:dxf>
          </x14:cfRule>
          <x14:cfRule type="expression" priority="22" id="{A161B698-4DB8-4118-AD8B-E581F3A7892C}">
            <xm:f>$N11=DATOS!$O$3</xm:f>
            <x14:dxf>
              <fill>
                <patternFill>
                  <bgColor rgb="FFFFC000"/>
                </patternFill>
              </fill>
            </x14:dxf>
          </x14:cfRule>
          <x14:cfRule type="expression" priority="23" id="{D6C13939-6551-44D5-8E17-2359C52BBF8B}">
            <xm:f>$N11=DATOS!$O$2</xm:f>
            <x14:dxf>
              <fill>
                <patternFill>
                  <bgColor rgb="FFFF0000"/>
                </patternFill>
              </fill>
            </x14:dxf>
          </x14:cfRule>
          <xm:sqref>N11:N339</xm:sqref>
        </x14:conditionalFormatting>
        <x14:conditionalFormatting xmlns:xm="http://schemas.microsoft.com/office/excel/2006/main">
          <x14:cfRule type="expression" priority="16" id="{56531A6B-6A22-48A2-A93F-C39FFBFA00AA}">
            <xm:f>$AC11=DATOS!$O$5</xm:f>
            <x14:dxf>
              <fill>
                <patternFill>
                  <bgColor rgb="FF92D050"/>
                </patternFill>
              </fill>
            </x14:dxf>
          </x14:cfRule>
          <x14:cfRule type="expression" priority="17" id="{0042D3C5-D565-4994-AF54-3D20EB0E86D7}">
            <xm:f>$AC11=DATOS!$O$4</xm:f>
            <x14:dxf>
              <fill>
                <patternFill>
                  <bgColor rgb="FFFFFF00"/>
                </patternFill>
              </fill>
            </x14:dxf>
          </x14:cfRule>
          <x14:cfRule type="expression" priority="18" id="{6A146884-7335-4AAD-9640-197B34731113}">
            <xm:f>$AC11=DATOS!$O$3</xm:f>
            <x14:dxf>
              <fill>
                <patternFill>
                  <bgColor rgb="FFFFC000"/>
                </patternFill>
              </fill>
            </x14:dxf>
          </x14:cfRule>
          <x14:cfRule type="expression" priority="19" id="{4D8BD2C6-43AB-4953-9765-255589B1725C}">
            <xm:f>$AC11=DATOS!$O$2</xm:f>
            <x14:dxf>
              <fill>
                <patternFill>
                  <bgColor rgb="FFFF0000"/>
                </patternFill>
              </fill>
            </x14:dxf>
          </x14:cfRule>
          <xm:sqref>AC11:AC339</xm:sqref>
        </x14:conditionalFormatting>
      </x14:conditionalFormattings>
    </ext>
    <ext xmlns:x14="http://schemas.microsoft.com/office/spreadsheetml/2009/9/main" uri="{CCE6A557-97BC-4b89-ADB6-D9C93CAAB3DF}">
      <x14:dataValidations xmlns:xm="http://schemas.microsoft.com/office/excel/2006/main" count="13">
        <x14:dataValidation type="list" allowBlank="1" showInputMessage="1" showErrorMessage="1" xr:uid="{72191E72-2149-4F3D-9754-87B99DCE2836}">
          <x14:formula1>
            <xm:f>DATOS!$V$2:$V$10</xm:f>
          </x14:formula1>
          <xm:sqref>AJ11 AJ14 AJ55:AJ57 AJ25 AJ27:AJ29 AJ31:AJ32 AJ34:AJ35 AJ37:AJ38 AJ40:AJ41 AJ23 AJ43:AJ44 AJ68:AJ69 AJ75:AJ78 AJ163:AJ164 AJ80:AJ81 AJ86:AJ87 AJ46:AJ47 AJ49:AJ50 AJ52:AJ53 AJ154:AJ155 AJ322:AJ323 AJ325:AJ326 AJ328:AJ329 AJ331:AJ332 AJ334:AJ335 AJ337:AJ338 AJ98:AJ99 AJ123:AJ152 AJ157:AJ158 AJ65:AJ66 AJ62:AJ63 AJ166:AJ167 AJ169:AJ170 AJ172:AJ173 AJ175:AJ176 AJ59:AJ60 AJ181:AJ182 AJ71:AJ73 AJ184:AJ185 AJ190:AJ191 AJ193:AJ194 AJ196:AJ197 AJ199:AJ200 AJ202:AJ203 AJ187:AJ188 AJ205:AJ206 AJ211:AJ212 AJ214:AJ215 AJ217:AJ218 AJ220:AJ221 AJ223:AJ224 AJ226:AJ227 AJ229:AJ230 AJ232:AJ233 AJ235:AJ236 AJ238:AJ239 AJ241:AJ242 AJ244:AJ245 AJ247:AJ248 AJ250:AJ251 AJ253:AJ254 AJ256:AJ257 AJ259:AJ260 AJ262:AJ263 AJ265:AJ266 AJ268:AJ269 AJ271:AJ272 AJ274:AJ275 AJ277:AJ278 AJ280:AJ281 AJ283:AJ284 AJ286:AJ287 AJ289:AJ290 AJ292:AJ293 AJ295:AJ296 AJ298:AJ299 AJ301:AJ302 AJ304:AJ305 AJ307:AJ308 AJ310:AJ311 AJ313:AJ314 AJ316:AJ317 AJ319:AJ320 AJ92:AJ93 AJ101:AJ102 AJ95:AJ96 AJ107:AJ121 AJ18 AJ20:AJ21 AJ83:AJ84 AJ104:AJ105 AJ89:AJ90 AJ160:AJ161 AJ178:AJ179 AJ208:AJ209</xm:sqref>
        </x14:dataValidation>
        <x14:dataValidation type="list" allowBlank="1" showInputMessage="1" showErrorMessage="1" xr:uid="{B2E5F855-5A9A-4734-94DB-953566DE7E75}">
          <x14:formula1>
            <xm:f>DATOS!$AB$2:$AB$3</xm:f>
          </x14:formula1>
          <xm:sqref>AN11 AN14 AN18 AN23 AN27 AN55 AN31 AN34 AN40 AN25 AN37 AN43 AN110 AN68 AN75 AN77 AN80 AN46 AN83 AN49 AN157 AN52 AN319 AN322 AN325 AN328 AN331 AN334 AN337 AN107:AN108 AN113 AN154 AN123:AN140 AN62 AN160 AN163 AN166 AN172 AN59 AN169 AN181 AN184 AN71:AN72 AN187 AN190 AN196 AN199 AN202 AN193 AN205 AN211 AN214 AN217 AN220 AN223 AN226 AN229 AN232 AN235 AN238 AN241 AN244 AN247 AN250 AN253 AN256 AN259 AN262 AN265 AN268 AN271 AN274 AN277 AN280 AN283 AN286 AN289 AN292 AN295 AN298 AN301 AN304 AN307 AN310 AN313 AN316 AN65 AN92 AN101 AN95 AN98 AN86 AN104 AN89 AN175 AN178 AN208</xm:sqref>
        </x14:dataValidation>
        <x14:dataValidation type="list" allowBlank="1" showInputMessage="1" showErrorMessage="1" xr:uid="{5882E72B-6C73-40A7-AEE9-C6940803D590}">
          <x14:formula1>
            <xm:f>DATOS!$Q$2:$Q$5</xm:f>
          </x14:formula1>
          <xm:sqref>AE11 AE14 AE23 AE31 AE34 AE37 AE40 AE55 AE25 AE27 AE43 AE110 AE68 AE75 AE77 AE80 AE86 AE46 AE49 AE52 AE83 AE319 AE322 AE325 AE328 AE331 AE334 AE337 AE107:AE108 AE113 AE154 AE123:AE140 AE62 AE65 AE163 AE166 AE169 AE172 AE175 AE178 AE181 AE184 AE187 AE190 AE193 AE196 AE199 AE202 AE71:AE72 AE205 AE211 AE214 AE217 AE220 AE223 AE226 AE229 AE232 AE235 AE238 AE241 AE244 AE247 AE250 AE253 AE256 AE259 AE262 AE265 AE268 AE271 AE274 AE277 AE280 AE283 AE286 AE289 AE292 AE295 AE298 AE301 AE304 AE307 AE310 AE313 AE316 AE92 AE95 AE98 AE101 AE104 AE157 AE18 AE20:AE21 AE89 AE160 AE59 AE208</xm:sqref>
        </x14:dataValidation>
        <x14:dataValidation type="list" allowBlank="1" showInputMessage="1" showErrorMessage="1" xr:uid="{0C75E5D8-8BA4-44EC-A78F-1DDC674B1BE5}">
          <x14:formula1>
            <xm:f>DATOS!$AJ$2:$AJ$39</xm:f>
          </x14:formula1>
          <xm:sqref>J113:J153</xm:sqref>
        </x14:dataValidation>
        <x14:dataValidation type="list" allowBlank="1" showInputMessage="1" showErrorMessage="1" xr:uid="{4F0FD8D1-FBC1-45BE-805B-302D3B79BC90}">
          <x14:formula1>
            <xm:f>DATOS!$AI$2:$AI$25</xm:f>
          </x14:formula1>
          <xm:sqref>I113:I153</xm:sqref>
        </x14:dataValidation>
        <x14:dataValidation type="list" allowBlank="1" showInputMessage="1" showErrorMessage="1" xr:uid="{2C09D68C-1596-4D1E-B9CE-14673AFC87E8}">
          <x14:formula1>
            <xm:f>DATOS!$C$2:$C$9</xm:f>
          </x14:formula1>
          <xm:sqref>G37:G38 G155:G156 G40:G57 G14:G35 G68:G153</xm:sqref>
        </x14:dataValidation>
        <x14:dataValidation type="list" allowBlank="1" showInputMessage="1" showErrorMessage="1" xr:uid="{56667ABD-BD28-407D-87AD-A904A1EFD0A9}">
          <x14:formula1>
            <xm:f>DATOS!$C$2:$C$10</xm:f>
          </x14:formula1>
          <xm:sqref>G36 G11:G13 G39 G154 G58:G74 G157:G339</xm:sqref>
        </x14:dataValidation>
        <x14:dataValidation type="list" allowBlank="1" showInputMessage="1" showErrorMessage="1" xr:uid="{F67DB18A-6F4F-40C3-BDC1-15DBAB53F229}">
          <x14:formula1>
            <xm:f>DATOS!$F$2:$F$6</xm:f>
          </x14:formula1>
          <xm:sqref>L11:L59 L62:L339</xm:sqref>
        </x14:dataValidation>
        <x14:dataValidation type="list" allowBlank="1" showInputMessage="1" showErrorMessage="1" xr:uid="{1B638EA0-0CFC-4A25-9945-10C5D43CB7BE}">
          <x14:formula1>
            <xm:f>DATOS!$H$2:$H$6</xm:f>
          </x14:formula1>
          <xm:sqref>M11:M59 M62:M339</xm:sqref>
        </x14:dataValidation>
        <x14:dataValidation type="list" allowBlank="1" showInputMessage="1" showErrorMessage="1" xr:uid="{B83BD4F1-26FE-44AE-8A6D-ADD06F7B6BFE}">
          <x14:formula1>
            <xm:f>DATOS!$B$2:$B$4</xm:f>
          </x14:formula1>
          <xm:sqref>F11:F339</xm:sqref>
        </x14:dataValidation>
        <x14:dataValidation type="list" allowBlank="1" showInputMessage="1" showErrorMessage="1" xr:uid="{F1315B50-5A99-4347-BC8C-9C0295199C2E}">
          <x14:formula1>
            <xm:f>DATOS!$R$2:$R$5</xm:f>
          </x14:formula1>
          <xm:sqref>P11:P339</xm:sqref>
        </x14:dataValidation>
        <x14:dataValidation type="list" allowBlank="1" showInputMessage="1" showErrorMessage="1" xr:uid="{025256A0-BE22-4AFE-B412-DB9525D50B52}">
          <x14:formula1>
            <xm:f>DATOS!$U$2:$U$4</xm:f>
          </x14:formula1>
          <xm:sqref>U11:V339</xm:sqref>
        </x14:dataValidation>
        <x14:dataValidation type="list" allowBlank="1" showInputMessage="1" showErrorMessage="1" xr:uid="{A14F1173-7AA0-44DD-9621-5774DEFD828E}">
          <x14:formula1>
            <xm:f>DATOS!$A$2:$A$12</xm:f>
          </x14:formula1>
          <xm:sqref>D11:D339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20BB1-CC59-4E70-A57E-EFAF9A1E80B9}">
  <dimension ref="A2:K67"/>
  <sheetViews>
    <sheetView showGridLines="0" workbookViewId="0">
      <selection activeCell="K35" sqref="K35"/>
    </sheetView>
  </sheetViews>
  <sheetFormatPr baseColWidth="10" defaultColWidth="11.44140625" defaultRowHeight="14.4" x14ac:dyDescent="0.3"/>
  <cols>
    <col min="1" max="1" width="31.6640625" style="1" bestFit="1" customWidth="1"/>
    <col min="2" max="2" width="23.6640625" style="1" bestFit="1" customWidth="1"/>
    <col min="3" max="3" width="8" style="1" bestFit="1" customWidth="1"/>
    <col min="4" max="4" width="26.44140625" style="1" bestFit="1" customWidth="1"/>
    <col min="5" max="5" width="12.44140625" style="1" bestFit="1" customWidth="1"/>
    <col min="6" max="6" width="10.33203125" style="1" bestFit="1" customWidth="1"/>
    <col min="7" max="7" width="7.44140625" style="1" bestFit="1" customWidth="1"/>
    <col min="8" max="8" width="12.109375" style="1" bestFit="1" customWidth="1"/>
    <col min="9" max="9" width="11" style="1" bestFit="1" customWidth="1"/>
    <col min="10" max="10" width="12.44140625" style="1" bestFit="1" customWidth="1"/>
    <col min="11" max="11" width="17.6640625" style="1" bestFit="1" customWidth="1"/>
    <col min="12" max="12" width="11" style="1" bestFit="1" customWidth="1"/>
    <col min="13" max="13" width="12.44140625" style="1" bestFit="1" customWidth="1"/>
    <col min="14" max="51" width="3" style="1" bestFit="1" customWidth="1"/>
    <col min="52" max="52" width="11" style="1" bestFit="1" customWidth="1"/>
    <col min="53" max="53" width="12.44140625" style="1" bestFit="1" customWidth="1"/>
    <col min="54" max="16384" width="11.44140625" style="1"/>
  </cols>
  <sheetData>
    <row r="2" spans="1:11" ht="21" x14ac:dyDescent="0.4">
      <c r="A2" s="153" t="s">
        <v>175</v>
      </c>
      <c r="B2" s="153"/>
      <c r="C2" s="153"/>
      <c r="K2" s="8" t="s">
        <v>182</v>
      </c>
    </row>
    <row r="4" spans="1:11" x14ac:dyDescent="0.3">
      <c r="A4" s="58" t="s">
        <v>746</v>
      </c>
      <c r="B4" t="s">
        <v>475</v>
      </c>
      <c r="C4" t="s">
        <v>474</v>
      </c>
    </row>
    <row r="5" spans="1:11" x14ac:dyDescent="0.3">
      <c r="A5" s="59" t="s">
        <v>163</v>
      </c>
      <c r="B5">
        <v>11</v>
      </c>
      <c r="C5" s="60">
        <v>0.2600250626566416</v>
      </c>
    </row>
    <row r="6" spans="1:11" x14ac:dyDescent="0.3">
      <c r="A6" s="59" t="s">
        <v>270</v>
      </c>
      <c r="B6">
        <v>10</v>
      </c>
      <c r="C6" s="60">
        <v>0.10463659147869674</v>
      </c>
    </row>
    <row r="7" spans="1:11" x14ac:dyDescent="0.3">
      <c r="A7" s="59" t="s">
        <v>298</v>
      </c>
      <c r="B7">
        <v>9</v>
      </c>
      <c r="C7" s="60">
        <v>0.15538847117794485</v>
      </c>
    </row>
    <row r="8" spans="1:11" x14ac:dyDescent="0.3">
      <c r="A8" s="59" t="s">
        <v>299</v>
      </c>
      <c r="B8">
        <v>8</v>
      </c>
      <c r="C8" s="60">
        <v>6.2030075187969921E-2</v>
      </c>
    </row>
    <row r="9" spans="1:11" x14ac:dyDescent="0.3">
      <c r="A9" s="59" t="s">
        <v>25</v>
      </c>
      <c r="B9">
        <v>5</v>
      </c>
      <c r="C9" s="60">
        <v>8.1453634085213028E-2</v>
      </c>
    </row>
    <row r="10" spans="1:11" x14ac:dyDescent="0.3">
      <c r="A10" s="59" t="s">
        <v>301</v>
      </c>
      <c r="B10">
        <v>4</v>
      </c>
      <c r="C10" s="60">
        <v>0.10776942355889724</v>
      </c>
    </row>
    <row r="11" spans="1:11" x14ac:dyDescent="0.3">
      <c r="A11" s="59" t="s">
        <v>422</v>
      </c>
      <c r="B11">
        <v>4</v>
      </c>
      <c r="C11" s="60">
        <v>9.3984962406015032E-2</v>
      </c>
    </row>
    <row r="12" spans="1:11" x14ac:dyDescent="0.3">
      <c r="A12" s="59" t="s">
        <v>302</v>
      </c>
      <c r="B12">
        <v>3</v>
      </c>
      <c r="C12" s="60">
        <v>7.8947368421052627E-2</v>
      </c>
    </row>
    <row r="13" spans="1:11" x14ac:dyDescent="0.3">
      <c r="A13" s="59" t="s">
        <v>300</v>
      </c>
      <c r="B13">
        <v>2</v>
      </c>
      <c r="C13" s="60">
        <v>5.5764411027568919E-2</v>
      </c>
    </row>
    <row r="14" spans="1:11" x14ac:dyDescent="0.3">
      <c r="A14" s="59" t="s">
        <v>174</v>
      </c>
      <c r="B14">
        <v>56</v>
      </c>
      <c r="C14" s="60">
        <v>1</v>
      </c>
    </row>
    <row r="15" spans="1:11" x14ac:dyDescent="0.3">
      <c r="A15"/>
      <c r="B15"/>
      <c r="C15"/>
    </row>
    <row r="28" spans="1:5" x14ac:dyDescent="0.3">
      <c r="A28" s="153" t="s">
        <v>176</v>
      </c>
      <c r="B28" s="153"/>
      <c r="C28" s="153"/>
    </row>
    <row r="29" spans="1:5" x14ac:dyDescent="0.3">
      <c r="A29" s="58" t="s">
        <v>176</v>
      </c>
      <c r="B29" t="s">
        <v>475</v>
      </c>
      <c r="C29" t="s">
        <v>474</v>
      </c>
      <c r="D29"/>
      <c r="E29"/>
    </row>
    <row r="30" spans="1:5" x14ac:dyDescent="0.3">
      <c r="A30" s="59" t="s">
        <v>16</v>
      </c>
      <c r="B30" s="163">
        <v>46</v>
      </c>
      <c r="C30" s="60">
        <v>0.78822055137844615</v>
      </c>
      <c r="D30"/>
      <c r="E30"/>
    </row>
    <row r="31" spans="1:5" x14ac:dyDescent="0.3">
      <c r="A31" s="59" t="s">
        <v>15</v>
      </c>
      <c r="B31" s="163">
        <v>7</v>
      </c>
      <c r="C31" s="60">
        <v>0.14035087719298245</v>
      </c>
      <c r="D31"/>
      <c r="E31"/>
    </row>
    <row r="32" spans="1:5" x14ac:dyDescent="0.3">
      <c r="A32" s="59" t="s">
        <v>23</v>
      </c>
      <c r="B32" s="163">
        <v>3</v>
      </c>
      <c r="C32" s="60">
        <v>7.1428571428571425E-2</v>
      </c>
      <c r="D32"/>
      <c r="E32"/>
    </row>
    <row r="33" spans="1:3" x14ac:dyDescent="0.3">
      <c r="A33" s="59" t="s">
        <v>174</v>
      </c>
      <c r="B33" s="163">
        <v>56</v>
      </c>
      <c r="C33" s="60">
        <v>1</v>
      </c>
    </row>
    <row r="36" spans="1:3" x14ac:dyDescent="0.3">
      <c r="A36" s="153" t="s">
        <v>177</v>
      </c>
      <c r="B36" s="153"/>
      <c r="C36" s="153"/>
    </row>
    <row r="37" spans="1:3" x14ac:dyDescent="0.3">
      <c r="A37" s="58" t="s">
        <v>11</v>
      </c>
      <c r="B37" t="s">
        <v>473</v>
      </c>
      <c r="C37" t="s">
        <v>474</v>
      </c>
    </row>
    <row r="38" spans="1:3" x14ac:dyDescent="0.3">
      <c r="A38" s="59" t="s">
        <v>27</v>
      </c>
      <c r="B38" s="163">
        <v>22</v>
      </c>
      <c r="C38" s="60">
        <v>0.47055137844611528</v>
      </c>
    </row>
    <row r="39" spans="1:3" x14ac:dyDescent="0.3">
      <c r="A39" s="59" t="s">
        <v>280</v>
      </c>
      <c r="B39" s="163">
        <v>5</v>
      </c>
      <c r="C39" s="60">
        <v>0.11716791979949874</v>
      </c>
    </row>
    <row r="40" spans="1:3" x14ac:dyDescent="0.3">
      <c r="A40" s="59" t="s">
        <v>17</v>
      </c>
      <c r="B40" s="163">
        <v>8</v>
      </c>
      <c r="C40" s="60">
        <v>0.10213032581453634</v>
      </c>
    </row>
    <row r="41" spans="1:3" x14ac:dyDescent="0.3">
      <c r="A41" s="59" t="s">
        <v>25</v>
      </c>
      <c r="B41" s="163">
        <v>5</v>
      </c>
      <c r="C41" s="60">
        <v>9.9624060150375934E-2</v>
      </c>
    </row>
    <row r="42" spans="1:3" x14ac:dyDescent="0.3">
      <c r="A42" s="59" t="s">
        <v>126</v>
      </c>
      <c r="B42" s="163">
        <v>9</v>
      </c>
      <c r="C42" s="60">
        <v>9.3358395989974932E-2</v>
      </c>
    </row>
    <row r="43" spans="1:3" x14ac:dyDescent="0.3">
      <c r="A43" s="59" t="s">
        <v>28</v>
      </c>
      <c r="B43" s="163">
        <v>5</v>
      </c>
      <c r="C43" s="60">
        <v>7.9573934837092727E-2</v>
      </c>
    </row>
    <row r="44" spans="1:3" x14ac:dyDescent="0.3">
      <c r="A44" s="59" t="s">
        <v>18</v>
      </c>
      <c r="B44" s="163">
        <v>2</v>
      </c>
      <c r="C44" s="60">
        <v>3.7593984962406013E-2</v>
      </c>
    </row>
    <row r="45" spans="1:3" x14ac:dyDescent="0.3">
      <c r="A45" s="59" t="s">
        <v>174</v>
      </c>
      <c r="B45" s="163">
        <v>56</v>
      </c>
      <c r="C45" s="60">
        <v>1</v>
      </c>
    </row>
    <row r="58" spans="1:2" x14ac:dyDescent="0.3">
      <c r="A58" s="153"/>
      <c r="B58" s="153"/>
    </row>
    <row r="67" spans="1:2" x14ac:dyDescent="0.3">
      <c r="A67" s="153"/>
      <c r="B67" s="153"/>
    </row>
  </sheetData>
  <mergeCells count="5">
    <mergeCell ref="A2:C2"/>
    <mergeCell ref="A28:C28"/>
    <mergeCell ref="A36:C36"/>
    <mergeCell ref="A58:B58"/>
    <mergeCell ref="A67:B67"/>
  </mergeCells>
  <pageMargins left="0.7" right="0.7" top="0.75" bottom="0.75" header="0.3" footer="0.3"/>
  <pageSetup orientation="portrait"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2CB13-400C-4156-AC80-5901937CFE79}">
  <dimension ref="A2:L48"/>
  <sheetViews>
    <sheetView showGridLines="0" workbookViewId="0">
      <selection activeCell="A31" sqref="A31:B36"/>
    </sheetView>
  </sheetViews>
  <sheetFormatPr baseColWidth="10" defaultColWidth="11.44140625" defaultRowHeight="14.4" x14ac:dyDescent="0.3"/>
  <cols>
    <col min="1" max="1" width="29" style="1" bestFit="1" customWidth="1"/>
    <col min="2" max="2" width="23.6640625" style="1" bestFit="1" customWidth="1"/>
    <col min="3" max="3" width="8" style="1" bestFit="1" customWidth="1"/>
    <col min="4" max="16384" width="11.44140625" style="1"/>
  </cols>
  <sheetData>
    <row r="2" spans="1:11" x14ac:dyDescent="0.3">
      <c r="A2" s="153" t="s">
        <v>181</v>
      </c>
      <c r="B2" s="153"/>
    </row>
    <row r="3" spans="1:11" ht="21" x14ac:dyDescent="0.4">
      <c r="A3" s="58" t="s">
        <v>181</v>
      </c>
      <c r="B3" t="s">
        <v>475</v>
      </c>
      <c r="C3" t="s">
        <v>474</v>
      </c>
      <c r="K3" s="8" t="s">
        <v>182</v>
      </c>
    </row>
    <row r="4" spans="1:11" x14ac:dyDescent="0.3">
      <c r="A4" s="59" t="s">
        <v>51</v>
      </c>
      <c r="B4" s="163">
        <v>25</v>
      </c>
      <c r="C4" s="60">
        <v>0.38408521303258147</v>
      </c>
    </row>
    <row r="5" spans="1:11" x14ac:dyDescent="0.3">
      <c r="A5" s="59" t="s">
        <v>52</v>
      </c>
      <c r="B5" s="163">
        <v>23</v>
      </c>
      <c r="C5" s="60">
        <v>0.47556390977443608</v>
      </c>
    </row>
    <row r="6" spans="1:11" x14ac:dyDescent="0.3">
      <c r="A6" s="59" t="s">
        <v>53</v>
      </c>
      <c r="B6" s="163">
        <v>6</v>
      </c>
      <c r="C6" s="60">
        <v>9.8370927318295734E-2</v>
      </c>
    </row>
    <row r="7" spans="1:11" x14ac:dyDescent="0.3">
      <c r="A7" s="59" t="s">
        <v>54</v>
      </c>
      <c r="B7" s="163">
        <v>2</v>
      </c>
      <c r="C7" s="60">
        <v>4.1979949874686714E-2</v>
      </c>
    </row>
    <row r="8" spans="1:11" x14ac:dyDescent="0.3">
      <c r="A8" s="59" t="s">
        <v>174</v>
      </c>
      <c r="B8" s="163">
        <v>56</v>
      </c>
      <c r="C8" s="60">
        <v>1</v>
      </c>
    </row>
    <row r="12" spans="1:11" x14ac:dyDescent="0.3">
      <c r="A12" s="153" t="s">
        <v>178</v>
      </c>
      <c r="B12" s="153"/>
      <c r="C12" s="153"/>
    </row>
    <row r="13" spans="1:11" x14ac:dyDescent="0.3">
      <c r="A13" s="58" t="s">
        <v>178</v>
      </c>
      <c r="B13" t="s">
        <v>476</v>
      </c>
      <c r="C13" t="s">
        <v>474</v>
      </c>
    </row>
    <row r="14" spans="1:11" x14ac:dyDescent="0.3">
      <c r="A14" s="59" t="s">
        <v>70</v>
      </c>
      <c r="B14" s="163">
        <v>47</v>
      </c>
      <c r="C14" s="60">
        <v>0.90485695276114442</v>
      </c>
    </row>
    <row r="15" spans="1:11" x14ac:dyDescent="0.3">
      <c r="A15" s="59" t="s">
        <v>14</v>
      </c>
      <c r="B15" s="163">
        <v>5</v>
      </c>
      <c r="C15" s="60">
        <v>9.5143047238855624E-2</v>
      </c>
    </row>
    <row r="16" spans="1:11" x14ac:dyDescent="0.3">
      <c r="A16" s="59" t="s">
        <v>174</v>
      </c>
      <c r="B16" s="163">
        <v>52</v>
      </c>
      <c r="C16" s="60">
        <v>1</v>
      </c>
    </row>
    <row r="21" spans="1:12" x14ac:dyDescent="0.3">
      <c r="A21" s="153" t="s">
        <v>180</v>
      </c>
      <c r="B21" s="153"/>
      <c r="C21" s="153"/>
    </row>
    <row r="22" spans="1:12" x14ac:dyDescent="0.3">
      <c r="A22" s="58" t="s">
        <v>180</v>
      </c>
      <c r="B22" t="s">
        <v>475</v>
      </c>
      <c r="C22" t="s">
        <v>474</v>
      </c>
    </row>
    <row r="23" spans="1:12" x14ac:dyDescent="0.3">
      <c r="A23" s="59" t="s">
        <v>108</v>
      </c>
      <c r="B23" s="163">
        <v>50</v>
      </c>
      <c r="C23" s="60">
        <v>0.87969924812030076</v>
      </c>
    </row>
    <row r="24" spans="1:12" x14ac:dyDescent="0.3">
      <c r="A24" s="59" t="s">
        <v>107</v>
      </c>
      <c r="B24" s="163">
        <v>6</v>
      </c>
      <c r="C24" s="60">
        <v>0.12030075187969924</v>
      </c>
    </row>
    <row r="25" spans="1:12" x14ac:dyDescent="0.3">
      <c r="A25" s="59" t="s">
        <v>174</v>
      </c>
      <c r="B25" s="163">
        <v>56</v>
      </c>
      <c r="C25" s="60">
        <v>1</v>
      </c>
    </row>
    <row r="27" spans="1:12" x14ac:dyDescent="0.3">
      <c r="L27" s="10"/>
    </row>
    <row r="28" spans="1:12" x14ac:dyDescent="0.3">
      <c r="A28"/>
      <c r="B28"/>
    </row>
    <row r="29" spans="1:12" x14ac:dyDescent="0.3">
      <c r="A29" s="154" t="s">
        <v>179</v>
      </c>
      <c r="B29" s="155" t="s">
        <v>107</v>
      </c>
    </row>
    <row r="30" spans="1:12" x14ac:dyDescent="0.3">
      <c r="A30"/>
      <c r="B30"/>
      <c r="C30"/>
    </row>
    <row r="31" spans="1:12" x14ac:dyDescent="0.3">
      <c r="A31" s="58" t="s">
        <v>746</v>
      </c>
      <c r="B31" t="s">
        <v>745</v>
      </c>
      <c r="C31"/>
    </row>
    <row r="32" spans="1:12" x14ac:dyDescent="0.3">
      <c r="A32" s="59" t="s">
        <v>163</v>
      </c>
      <c r="B32">
        <v>2</v>
      </c>
      <c r="C32"/>
    </row>
    <row r="33" spans="1:3" x14ac:dyDescent="0.3">
      <c r="A33" s="59" t="s">
        <v>302</v>
      </c>
      <c r="B33">
        <v>2</v>
      </c>
      <c r="C33"/>
    </row>
    <row r="34" spans="1:3" x14ac:dyDescent="0.3">
      <c r="A34" s="59" t="s">
        <v>299</v>
      </c>
      <c r="B34">
        <v>1</v>
      </c>
      <c r="C34"/>
    </row>
    <row r="35" spans="1:3" x14ac:dyDescent="0.3">
      <c r="A35" s="59" t="s">
        <v>300</v>
      </c>
      <c r="B35">
        <v>1</v>
      </c>
      <c r="C35"/>
    </row>
    <row r="36" spans="1:3" x14ac:dyDescent="0.3">
      <c r="A36" s="59" t="s">
        <v>174</v>
      </c>
      <c r="B36">
        <v>6</v>
      </c>
      <c r="C36"/>
    </row>
    <row r="37" spans="1:3" x14ac:dyDescent="0.3">
      <c r="A37"/>
      <c r="B37"/>
      <c r="C37"/>
    </row>
    <row r="38" spans="1:3" x14ac:dyDescent="0.3">
      <c r="A38"/>
      <c r="B38"/>
      <c r="C38"/>
    </row>
    <row r="39" spans="1:3" x14ac:dyDescent="0.3">
      <c r="A39"/>
      <c r="B39"/>
      <c r="C39"/>
    </row>
    <row r="40" spans="1:3" x14ac:dyDescent="0.3">
      <c r="A40"/>
      <c r="B40"/>
      <c r="C40"/>
    </row>
    <row r="41" spans="1:3" x14ac:dyDescent="0.3">
      <c r="A41"/>
      <c r="B41"/>
      <c r="C41"/>
    </row>
    <row r="42" spans="1:3" x14ac:dyDescent="0.3">
      <c r="A42"/>
      <c r="B42"/>
      <c r="C42"/>
    </row>
    <row r="43" spans="1:3" x14ac:dyDescent="0.3">
      <c r="A43"/>
      <c r="B43"/>
      <c r="C43"/>
    </row>
    <row r="44" spans="1:3" x14ac:dyDescent="0.3">
      <c r="A44"/>
      <c r="B44"/>
      <c r="C44"/>
    </row>
    <row r="45" spans="1:3" x14ac:dyDescent="0.3">
      <c r="A45"/>
      <c r="B45"/>
      <c r="C45"/>
    </row>
    <row r="46" spans="1:3" x14ac:dyDescent="0.3">
      <c r="A46"/>
      <c r="B46"/>
      <c r="C46"/>
    </row>
    <row r="47" spans="1:3" x14ac:dyDescent="0.3">
      <c r="A47"/>
      <c r="B47"/>
      <c r="C47"/>
    </row>
    <row r="48" spans="1:3" x14ac:dyDescent="0.3">
      <c r="A48"/>
      <c r="B48"/>
      <c r="C48"/>
    </row>
  </sheetData>
  <mergeCells count="4">
    <mergeCell ref="A2:B2"/>
    <mergeCell ref="A12:C12"/>
    <mergeCell ref="A21:C21"/>
    <mergeCell ref="A29:B29"/>
  </mergeCells>
  <pageMargins left="0.7" right="0.7" top="0.75" bottom="0.75" header="0.3" footer="0.3"/>
  <pageSetup orientation="portrait" r:id="rId5"/>
  <drawing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7B5AC-066F-466B-9E00-A6E00F12601B}">
  <dimension ref="A1:AJ39"/>
  <sheetViews>
    <sheetView workbookViewId="0">
      <selection activeCell="H5" sqref="H5"/>
    </sheetView>
  </sheetViews>
  <sheetFormatPr baseColWidth="10" defaultColWidth="11.44140625" defaultRowHeight="14.4" x14ac:dyDescent="0.3"/>
  <cols>
    <col min="1" max="1" width="18" style="1" customWidth="1"/>
    <col min="2" max="2" width="18.33203125" style="1" customWidth="1"/>
    <col min="3" max="3" width="16.44140625" style="1" customWidth="1"/>
    <col min="4" max="15" width="11.44140625" style="1"/>
    <col min="16" max="16" width="22.109375" style="1" customWidth="1"/>
    <col min="17" max="21" width="11.44140625" style="1"/>
    <col min="22" max="22" width="16.109375" style="1" customWidth="1"/>
    <col min="23" max="31" width="11.44140625" style="1"/>
    <col min="32" max="32" width="13" style="1" customWidth="1"/>
    <col min="33" max="33" width="10.33203125" style="1" customWidth="1"/>
    <col min="34" max="34" width="11.44140625" style="1" customWidth="1"/>
    <col min="35" max="35" width="11.44140625" style="1"/>
    <col min="36" max="36" width="21.77734375" style="1" customWidth="1"/>
    <col min="37" max="16384" width="11.44140625" style="1"/>
  </cols>
  <sheetData>
    <row r="1" spans="1:36" ht="75.599999999999994" thickBot="1" x14ac:dyDescent="0.35">
      <c r="A1" s="52" t="s">
        <v>19</v>
      </c>
      <c r="B1" s="52" t="s">
        <v>21</v>
      </c>
      <c r="C1" s="52" t="s">
        <v>24</v>
      </c>
      <c r="D1" s="52"/>
      <c r="E1" s="156" t="s">
        <v>7</v>
      </c>
      <c r="F1" s="156"/>
      <c r="G1" s="156" t="s">
        <v>8</v>
      </c>
      <c r="H1" s="156"/>
      <c r="I1" s="11"/>
      <c r="J1" s="157" t="s">
        <v>41</v>
      </c>
      <c r="K1" s="158"/>
      <c r="L1" s="158"/>
      <c r="M1" s="158"/>
      <c r="N1" s="159"/>
      <c r="O1" s="55" t="s">
        <v>57</v>
      </c>
      <c r="P1" s="56" t="s">
        <v>56</v>
      </c>
      <c r="Q1" s="56" t="s">
        <v>66</v>
      </c>
      <c r="R1" s="56" t="s">
        <v>69</v>
      </c>
      <c r="S1" s="56" t="s">
        <v>71</v>
      </c>
      <c r="T1" s="56" t="s">
        <v>74</v>
      </c>
      <c r="U1" s="56" t="s">
        <v>89</v>
      </c>
      <c r="V1" s="56" t="s">
        <v>76</v>
      </c>
      <c r="W1" s="56" t="s">
        <v>97</v>
      </c>
      <c r="X1" s="56" t="s">
        <v>98</v>
      </c>
      <c r="Y1" s="56" t="s">
        <v>99</v>
      </c>
      <c r="Z1" s="56" t="s">
        <v>102</v>
      </c>
      <c r="AA1" s="56" t="s">
        <v>103</v>
      </c>
      <c r="AB1" s="56" t="s">
        <v>106</v>
      </c>
      <c r="AC1" s="56" t="s">
        <v>191</v>
      </c>
      <c r="AD1" s="56" t="s">
        <v>192</v>
      </c>
      <c r="AE1" s="56" t="s">
        <v>193</v>
      </c>
      <c r="AF1" s="56" t="s">
        <v>194</v>
      </c>
      <c r="AG1" s="56" t="s">
        <v>195</v>
      </c>
      <c r="AH1" s="56" t="s">
        <v>196</v>
      </c>
      <c r="AI1" s="56" t="s">
        <v>204</v>
      </c>
      <c r="AJ1" s="56" t="s">
        <v>226</v>
      </c>
    </row>
    <row r="2" spans="1:36" ht="43.8" thickBot="1" x14ac:dyDescent="0.35">
      <c r="A2" s="53" t="s">
        <v>270</v>
      </c>
      <c r="B2" s="1" t="s">
        <v>16</v>
      </c>
      <c r="C2" s="1" t="s">
        <v>126</v>
      </c>
      <c r="E2" s="12" t="s">
        <v>31</v>
      </c>
      <c r="F2" s="13">
        <v>5</v>
      </c>
      <c r="G2" s="12" t="s">
        <v>36</v>
      </c>
      <c r="H2" s="13">
        <v>5</v>
      </c>
      <c r="I2" s="14"/>
      <c r="J2" s="160"/>
      <c r="K2" s="161"/>
      <c r="L2" s="161"/>
      <c r="M2" s="161"/>
      <c r="N2" s="162"/>
      <c r="O2" s="15" t="s">
        <v>54</v>
      </c>
      <c r="P2" s="3" t="s">
        <v>61</v>
      </c>
      <c r="Q2" s="3" t="s">
        <v>58</v>
      </c>
      <c r="R2" s="16" t="s">
        <v>67</v>
      </c>
      <c r="S2" s="1" t="s">
        <v>123</v>
      </c>
      <c r="T2" s="1">
        <v>0</v>
      </c>
      <c r="U2" s="1" t="s">
        <v>90</v>
      </c>
      <c r="V2" s="1" t="s">
        <v>77</v>
      </c>
      <c r="W2" s="1" t="s">
        <v>70</v>
      </c>
      <c r="X2" s="1" t="s">
        <v>90</v>
      </c>
      <c r="Y2" s="17" t="s">
        <v>93</v>
      </c>
      <c r="Z2" s="17">
        <v>2</v>
      </c>
      <c r="AA2" s="17">
        <v>2</v>
      </c>
      <c r="AB2" s="18" t="s">
        <v>107</v>
      </c>
      <c r="AC2" s="19" t="s">
        <v>183</v>
      </c>
      <c r="AD2" s="3" t="s">
        <v>198</v>
      </c>
      <c r="AE2" s="20" t="s">
        <v>202</v>
      </c>
      <c r="AF2" s="3" t="s">
        <v>198</v>
      </c>
      <c r="AG2" s="1" t="s">
        <v>53</v>
      </c>
      <c r="AH2" s="1" t="s">
        <v>53</v>
      </c>
      <c r="AI2" s="21" t="s">
        <v>205</v>
      </c>
      <c r="AJ2" s="22" t="s">
        <v>227</v>
      </c>
    </row>
    <row r="3" spans="1:36" ht="42.75" customHeight="1" thickBot="1" x14ac:dyDescent="0.35">
      <c r="A3" s="54" t="s">
        <v>298</v>
      </c>
      <c r="B3" s="1" t="s">
        <v>15</v>
      </c>
      <c r="C3" s="1" t="s">
        <v>17</v>
      </c>
      <c r="E3" s="23" t="s">
        <v>32</v>
      </c>
      <c r="F3" s="13">
        <v>4</v>
      </c>
      <c r="G3" s="23" t="s">
        <v>37</v>
      </c>
      <c r="H3" s="13">
        <v>4</v>
      </c>
      <c r="I3" s="24" t="s">
        <v>40</v>
      </c>
      <c r="J3" s="25" t="s">
        <v>42</v>
      </c>
      <c r="K3" s="25" t="s">
        <v>43</v>
      </c>
      <c r="L3" s="25" t="s">
        <v>44</v>
      </c>
      <c r="M3" s="25" t="s">
        <v>45</v>
      </c>
      <c r="N3" s="25" t="s">
        <v>46</v>
      </c>
      <c r="O3" s="26" t="s">
        <v>53</v>
      </c>
      <c r="P3" s="3" t="s">
        <v>60</v>
      </c>
      <c r="Q3" s="3" t="s">
        <v>63</v>
      </c>
      <c r="R3" s="16" t="s">
        <v>272</v>
      </c>
      <c r="S3" s="1" t="s">
        <v>123</v>
      </c>
      <c r="T3" s="1">
        <v>0</v>
      </c>
      <c r="U3" s="1" t="s">
        <v>91</v>
      </c>
      <c r="V3" s="1" t="s">
        <v>79</v>
      </c>
      <c r="W3" s="1" t="s">
        <v>70</v>
      </c>
      <c r="X3" s="1" t="s">
        <v>90</v>
      </c>
      <c r="Y3" s="27" t="s">
        <v>94</v>
      </c>
      <c r="Z3" s="27">
        <v>2</v>
      </c>
      <c r="AA3" s="27">
        <v>1</v>
      </c>
      <c r="AB3" s="20" t="s">
        <v>108</v>
      </c>
      <c r="AC3" s="28" t="s">
        <v>184</v>
      </c>
      <c r="AD3" s="3" t="s">
        <v>199</v>
      </c>
      <c r="AE3" s="20" t="s">
        <v>203</v>
      </c>
      <c r="AF3" s="3" t="s">
        <v>199</v>
      </c>
      <c r="AG3" s="1" t="s">
        <v>201</v>
      </c>
      <c r="AH3" s="1" t="s">
        <v>201</v>
      </c>
      <c r="AI3" s="29" t="s">
        <v>206</v>
      </c>
      <c r="AJ3" s="30" t="s">
        <v>228</v>
      </c>
    </row>
    <row r="4" spans="1:36" ht="38.25" customHeight="1" thickBot="1" x14ac:dyDescent="0.35">
      <c r="A4" s="53" t="s">
        <v>299</v>
      </c>
      <c r="B4" s="3" t="s">
        <v>23</v>
      </c>
      <c r="C4" s="1" t="s">
        <v>25</v>
      </c>
      <c r="E4" s="31" t="s">
        <v>33</v>
      </c>
      <c r="F4" s="13">
        <v>3</v>
      </c>
      <c r="G4" s="31" t="s">
        <v>14</v>
      </c>
      <c r="H4" s="13">
        <v>3</v>
      </c>
      <c r="I4" s="32" t="s">
        <v>47</v>
      </c>
      <c r="J4" s="33" t="s">
        <v>51</v>
      </c>
      <c r="K4" s="33" t="s">
        <v>51</v>
      </c>
      <c r="L4" s="34" t="s">
        <v>52</v>
      </c>
      <c r="M4" s="26" t="s">
        <v>53</v>
      </c>
      <c r="N4" s="15" t="s">
        <v>54</v>
      </c>
      <c r="O4" s="34" t="s">
        <v>52</v>
      </c>
      <c r="P4" s="3" t="s">
        <v>59</v>
      </c>
      <c r="Q4" s="3" t="s">
        <v>64</v>
      </c>
      <c r="R4" s="16" t="s">
        <v>273</v>
      </c>
      <c r="S4" s="1" t="s">
        <v>14</v>
      </c>
      <c r="T4" s="1">
        <v>50</v>
      </c>
      <c r="U4" s="1" t="s">
        <v>92</v>
      </c>
      <c r="V4" s="1" t="s">
        <v>80</v>
      </c>
      <c r="W4" s="1" t="s">
        <v>70</v>
      </c>
      <c r="X4" s="1" t="s">
        <v>90</v>
      </c>
      <c r="Y4" s="17" t="s">
        <v>88</v>
      </c>
      <c r="Z4" s="17">
        <v>2</v>
      </c>
      <c r="AA4" s="17">
        <v>0</v>
      </c>
      <c r="AC4" s="35" t="s">
        <v>185</v>
      </c>
      <c r="AD4" s="3" t="s">
        <v>197</v>
      </c>
      <c r="AF4" s="3" t="s">
        <v>197</v>
      </c>
      <c r="AG4" s="1" t="s">
        <v>51</v>
      </c>
      <c r="AH4" s="1" t="s">
        <v>51</v>
      </c>
      <c r="AI4" s="29" t="s">
        <v>207</v>
      </c>
      <c r="AJ4" s="30" t="s">
        <v>229</v>
      </c>
    </row>
    <row r="5" spans="1:36" ht="75.599999999999994" thickBot="1" x14ac:dyDescent="0.35">
      <c r="A5" s="53" t="s">
        <v>25</v>
      </c>
      <c r="B5" s="1" t="s">
        <v>281</v>
      </c>
      <c r="C5" s="1" t="s">
        <v>26</v>
      </c>
      <c r="E5" s="36" t="s">
        <v>34</v>
      </c>
      <c r="F5" s="13">
        <v>2</v>
      </c>
      <c r="G5" s="36" t="s">
        <v>38</v>
      </c>
      <c r="H5" s="13">
        <v>2</v>
      </c>
      <c r="I5" s="32" t="s">
        <v>48</v>
      </c>
      <c r="J5" s="33" t="s">
        <v>51</v>
      </c>
      <c r="K5" s="33" t="s">
        <v>51</v>
      </c>
      <c r="L5" s="34" t="s">
        <v>52</v>
      </c>
      <c r="M5" s="26" t="s">
        <v>53</v>
      </c>
      <c r="N5" s="15" t="s">
        <v>54</v>
      </c>
      <c r="O5" s="33" t="s">
        <v>51</v>
      </c>
      <c r="P5" s="3" t="s">
        <v>58</v>
      </c>
      <c r="Q5" s="3" t="s">
        <v>65</v>
      </c>
      <c r="R5" s="37" t="s">
        <v>271</v>
      </c>
      <c r="S5" s="1" t="s">
        <v>70</v>
      </c>
      <c r="T5" s="1">
        <v>100</v>
      </c>
      <c r="V5" s="1" t="s">
        <v>0</v>
      </c>
      <c r="W5" s="1" t="s">
        <v>70</v>
      </c>
      <c r="X5" s="27" t="s">
        <v>88</v>
      </c>
      <c r="Y5" s="27" t="s">
        <v>93</v>
      </c>
      <c r="Z5" s="27">
        <v>0</v>
      </c>
      <c r="AA5" s="27">
        <v>2</v>
      </c>
      <c r="AC5" s="28" t="s">
        <v>186</v>
      </c>
      <c r="AD5" s="3" t="s">
        <v>200</v>
      </c>
      <c r="AF5" s="3" t="s">
        <v>200</v>
      </c>
      <c r="AG5" s="3" t="s">
        <v>200</v>
      </c>
      <c r="AH5" s="3" t="s">
        <v>200</v>
      </c>
      <c r="AI5" s="29" t="s">
        <v>208</v>
      </c>
      <c r="AJ5" s="38" t="s">
        <v>230</v>
      </c>
    </row>
    <row r="6" spans="1:36" ht="63" thickBot="1" x14ac:dyDescent="0.35">
      <c r="A6" s="53" t="s">
        <v>300</v>
      </c>
      <c r="C6" s="1" t="s">
        <v>27</v>
      </c>
      <c r="E6" s="39" t="s">
        <v>35</v>
      </c>
      <c r="F6" s="13">
        <v>1</v>
      </c>
      <c r="G6" s="39" t="s">
        <v>39</v>
      </c>
      <c r="H6" s="13">
        <v>1</v>
      </c>
      <c r="I6" s="32" t="s">
        <v>44</v>
      </c>
      <c r="J6" s="33" t="s">
        <v>51</v>
      </c>
      <c r="K6" s="34" t="s">
        <v>52</v>
      </c>
      <c r="L6" s="40" t="s">
        <v>53</v>
      </c>
      <c r="M6" s="15" t="s">
        <v>54</v>
      </c>
      <c r="N6" s="15" t="s">
        <v>54</v>
      </c>
      <c r="R6" s="9"/>
      <c r="S6" s="1" t="s">
        <v>75</v>
      </c>
      <c r="T6" s="1" t="s">
        <v>75</v>
      </c>
      <c r="V6" s="1" t="s">
        <v>78</v>
      </c>
      <c r="W6" s="41" t="s">
        <v>95</v>
      </c>
      <c r="X6" s="17" t="s">
        <v>93</v>
      </c>
      <c r="Y6" s="17" t="s">
        <v>93</v>
      </c>
      <c r="Z6" s="17">
        <v>1</v>
      </c>
      <c r="AA6" s="17">
        <v>1</v>
      </c>
      <c r="AC6" s="35" t="s">
        <v>187</v>
      </c>
      <c r="AI6" s="29" t="s">
        <v>209</v>
      </c>
      <c r="AJ6" s="30" t="s">
        <v>231</v>
      </c>
    </row>
    <row r="7" spans="1:36" ht="30" customHeight="1" thickBot="1" x14ac:dyDescent="0.35">
      <c r="A7" s="53" t="s">
        <v>301</v>
      </c>
      <c r="C7" s="1" t="s">
        <v>18</v>
      </c>
      <c r="I7" s="32" t="s">
        <v>49</v>
      </c>
      <c r="J7" s="34" t="s">
        <v>52</v>
      </c>
      <c r="K7" s="40" t="s">
        <v>53</v>
      </c>
      <c r="L7" s="40" t="s">
        <v>53</v>
      </c>
      <c r="M7" s="15" t="s">
        <v>54</v>
      </c>
      <c r="N7" s="15" t="s">
        <v>54</v>
      </c>
      <c r="V7" s="1" t="s">
        <v>81</v>
      </c>
      <c r="W7" s="42" t="s">
        <v>95</v>
      </c>
      <c r="X7" s="27" t="s">
        <v>93</v>
      </c>
      <c r="Y7" s="27" t="s">
        <v>96</v>
      </c>
      <c r="Z7" s="27">
        <v>1</v>
      </c>
      <c r="AA7" s="27">
        <v>0</v>
      </c>
      <c r="AC7" s="28" t="s">
        <v>188</v>
      </c>
      <c r="AI7" s="29" t="s">
        <v>210</v>
      </c>
      <c r="AJ7" s="30" t="s">
        <v>232</v>
      </c>
    </row>
    <row r="8" spans="1:36" ht="47.4" thickBot="1" x14ac:dyDescent="0.35">
      <c r="A8" s="53" t="s">
        <v>302</v>
      </c>
      <c r="C8" s="1" t="s">
        <v>28</v>
      </c>
      <c r="I8" s="32" t="s">
        <v>50</v>
      </c>
      <c r="J8" s="40" t="s">
        <v>53</v>
      </c>
      <c r="K8" s="40" t="s">
        <v>53</v>
      </c>
      <c r="L8" s="15" t="s">
        <v>54</v>
      </c>
      <c r="M8" s="15" t="s">
        <v>54</v>
      </c>
      <c r="N8" s="15" t="s">
        <v>54</v>
      </c>
      <c r="V8" s="1" t="s">
        <v>82</v>
      </c>
      <c r="W8" s="41" t="s">
        <v>95</v>
      </c>
      <c r="X8" s="17" t="s">
        <v>93</v>
      </c>
      <c r="Y8" s="17" t="s">
        <v>88</v>
      </c>
      <c r="Z8" s="17">
        <v>1</v>
      </c>
      <c r="AA8" s="17">
        <v>0</v>
      </c>
      <c r="AC8" s="43" t="s">
        <v>189</v>
      </c>
      <c r="AI8" s="29" t="s">
        <v>211</v>
      </c>
      <c r="AJ8" s="30" t="s">
        <v>233</v>
      </c>
    </row>
    <row r="9" spans="1:36" ht="45.6" thickBot="1" x14ac:dyDescent="0.35">
      <c r="A9" s="53" t="s">
        <v>303</v>
      </c>
      <c r="C9" s="1" t="s">
        <v>29</v>
      </c>
      <c r="V9" s="1" t="s">
        <v>83</v>
      </c>
      <c r="W9" s="42" t="s">
        <v>95</v>
      </c>
      <c r="X9" s="27" t="s">
        <v>88</v>
      </c>
      <c r="Y9" s="27" t="s">
        <v>93</v>
      </c>
      <c r="Z9" s="27">
        <v>0</v>
      </c>
      <c r="AA9" s="27">
        <v>1</v>
      </c>
      <c r="AC9" s="28" t="s">
        <v>190</v>
      </c>
      <c r="AI9" s="29" t="s">
        <v>212</v>
      </c>
      <c r="AJ9" s="30" t="s">
        <v>234</v>
      </c>
    </row>
    <row r="10" spans="1:36" ht="141" thickBot="1" x14ac:dyDescent="0.35">
      <c r="A10" s="53" t="s">
        <v>163</v>
      </c>
      <c r="C10" s="3" t="s">
        <v>280</v>
      </c>
      <c r="V10" s="1" t="s">
        <v>84</v>
      </c>
      <c r="W10" s="57" t="s">
        <v>123</v>
      </c>
      <c r="X10" s="1" t="s">
        <v>90</v>
      </c>
      <c r="Y10" s="17" t="s">
        <v>93</v>
      </c>
      <c r="Z10" s="1">
        <v>1</v>
      </c>
      <c r="AA10" s="1">
        <v>1</v>
      </c>
      <c r="AI10" s="44" t="s">
        <v>263</v>
      </c>
      <c r="AJ10" s="30" t="s">
        <v>235</v>
      </c>
    </row>
    <row r="11" spans="1:36" ht="45.6" thickBot="1" x14ac:dyDescent="0.35">
      <c r="A11" s="7"/>
      <c r="W11" s="57" t="s">
        <v>123</v>
      </c>
      <c r="X11" s="1" t="s">
        <v>90</v>
      </c>
      <c r="Y11" s="27" t="s">
        <v>96</v>
      </c>
      <c r="Z11" s="1">
        <v>1</v>
      </c>
      <c r="AA11" s="1">
        <v>0</v>
      </c>
      <c r="AI11" s="29" t="s">
        <v>213</v>
      </c>
      <c r="AJ11" s="30" t="s">
        <v>236</v>
      </c>
    </row>
    <row r="12" spans="1:36" ht="45.6" thickBot="1" x14ac:dyDescent="0.35">
      <c r="W12" s="57" t="s">
        <v>123</v>
      </c>
      <c r="X12" s="1" t="s">
        <v>90</v>
      </c>
      <c r="Y12" s="17" t="s">
        <v>88</v>
      </c>
      <c r="Z12" s="17">
        <v>1</v>
      </c>
      <c r="AA12" s="17">
        <v>0</v>
      </c>
      <c r="AI12" s="29" t="s">
        <v>214</v>
      </c>
      <c r="AJ12" s="30" t="s">
        <v>237</v>
      </c>
    </row>
    <row r="13" spans="1:36" ht="63" thickBot="1" x14ac:dyDescent="0.35">
      <c r="W13" s="57" t="s">
        <v>123</v>
      </c>
      <c r="X13" s="27" t="s">
        <v>88</v>
      </c>
      <c r="Y13" s="27" t="s">
        <v>93</v>
      </c>
      <c r="Z13" s="27">
        <v>0</v>
      </c>
      <c r="AA13" s="27">
        <v>1</v>
      </c>
      <c r="AI13" s="29" t="s">
        <v>215</v>
      </c>
      <c r="AJ13" s="30" t="s">
        <v>238</v>
      </c>
    </row>
    <row r="14" spans="1:36" ht="78.599999999999994" thickBot="1" x14ac:dyDescent="0.35">
      <c r="AI14" s="29" t="s">
        <v>216</v>
      </c>
      <c r="AJ14" s="30" t="s">
        <v>239</v>
      </c>
    </row>
    <row r="15" spans="1:36" ht="63" thickBot="1" x14ac:dyDescent="0.35">
      <c r="AI15" s="29" t="s">
        <v>217</v>
      </c>
      <c r="AJ15" s="30" t="s">
        <v>240</v>
      </c>
    </row>
    <row r="16" spans="1:36" ht="109.8" thickBot="1" x14ac:dyDescent="0.35">
      <c r="AI16" s="44" t="s">
        <v>264</v>
      </c>
      <c r="AJ16" s="45" t="s">
        <v>241</v>
      </c>
    </row>
    <row r="17" spans="35:36" ht="47.4" thickBot="1" x14ac:dyDescent="0.35">
      <c r="AI17" s="29" t="s">
        <v>218</v>
      </c>
      <c r="AJ17" s="30" t="s">
        <v>242</v>
      </c>
    </row>
    <row r="18" spans="35:36" ht="63" thickBot="1" x14ac:dyDescent="0.35">
      <c r="AI18" s="29" t="s">
        <v>219</v>
      </c>
      <c r="AJ18" s="30" t="s">
        <v>243</v>
      </c>
    </row>
    <row r="19" spans="35:36" ht="63" thickBot="1" x14ac:dyDescent="0.35">
      <c r="AI19" s="29" t="s">
        <v>220</v>
      </c>
      <c r="AJ19" s="30" t="s">
        <v>244</v>
      </c>
    </row>
    <row r="20" spans="35:36" ht="47.4" thickBot="1" x14ac:dyDescent="0.35">
      <c r="AI20" s="29" t="s">
        <v>221</v>
      </c>
      <c r="AJ20" s="30" t="s">
        <v>245</v>
      </c>
    </row>
    <row r="21" spans="35:36" ht="63" thickBot="1" x14ac:dyDescent="0.35">
      <c r="AI21" s="46" t="s">
        <v>224</v>
      </c>
      <c r="AJ21" s="30" t="s">
        <v>246</v>
      </c>
    </row>
    <row r="22" spans="35:36" ht="63" thickBot="1" x14ac:dyDescent="0.35">
      <c r="AI22" s="29" t="s">
        <v>222</v>
      </c>
      <c r="AJ22" s="30" t="s">
        <v>247</v>
      </c>
    </row>
    <row r="23" spans="35:36" ht="16.2" thickBot="1" x14ac:dyDescent="0.35">
      <c r="AI23" s="29" t="s">
        <v>223</v>
      </c>
      <c r="AJ23" s="30" t="s">
        <v>248</v>
      </c>
    </row>
    <row r="24" spans="35:36" ht="141" thickBot="1" x14ac:dyDescent="0.35">
      <c r="AI24" s="44" t="s">
        <v>225</v>
      </c>
      <c r="AJ24" s="30" t="s">
        <v>249</v>
      </c>
    </row>
    <row r="25" spans="35:36" ht="202.2" thickBot="1" x14ac:dyDescent="0.35">
      <c r="AI25" s="3" t="s">
        <v>266</v>
      </c>
      <c r="AJ25" s="30" t="s">
        <v>250</v>
      </c>
    </row>
    <row r="26" spans="35:36" ht="30.6" thickBot="1" x14ac:dyDescent="0.35">
      <c r="AI26" s="29"/>
      <c r="AJ26" s="30" t="s">
        <v>251</v>
      </c>
    </row>
    <row r="27" spans="35:36" ht="45.6" thickBot="1" x14ac:dyDescent="0.35">
      <c r="AJ27" s="30" t="s">
        <v>252</v>
      </c>
    </row>
    <row r="28" spans="35:36" ht="60.6" thickBot="1" x14ac:dyDescent="0.35">
      <c r="AJ28" s="30" t="s">
        <v>253</v>
      </c>
    </row>
    <row r="29" spans="35:36" ht="45.6" thickBot="1" x14ac:dyDescent="0.35">
      <c r="AJ29" s="30" t="s">
        <v>254</v>
      </c>
    </row>
    <row r="30" spans="35:36" ht="30.6" thickBot="1" x14ac:dyDescent="0.35">
      <c r="AJ30" s="30" t="s">
        <v>255</v>
      </c>
    </row>
    <row r="31" spans="35:36" ht="30.6" thickBot="1" x14ac:dyDescent="0.35">
      <c r="AJ31" s="30" t="s">
        <v>256</v>
      </c>
    </row>
    <row r="32" spans="35:36" ht="45.6" thickBot="1" x14ac:dyDescent="0.35">
      <c r="AJ32" s="30" t="s">
        <v>257</v>
      </c>
    </row>
    <row r="33" spans="36:36" ht="60.6" thickBot="1" x14ac:dyDescent="0.35">
      <c r="AJ33" s="30" t="s">
        <v>258</v>
      </c>
    </row>
    <row r="34" spans="36:36" ht="45.6" thickBot="1" x14ac:dyDescent="0.35">
      <c r="AJ34" s="30" t="s">
        <v>259</v>
      </c>
    </row>
    <row r="35" spans="36:36" ht="60.6" thickBot="1" x14ac:dyDescent="0.35">
      <c r="AJ35" s="30" t="s">
        <v>260</v>
      </c>
    </row>
    <row r="36" spans="36:36" ht="45.6" thickBot="1" x14ac:dyDescent="0.35">
      <c r="AJ36" s="30" t="s">
        <v>261</v>
      </c>
    </row>
    <row r="37" spans="36:36" ht="75.599999999999994" thickBot="1" x14ac:dyDescent="0.35">
      <c r="AJ37" s="30" t="s">
        <v>262</v>
      </c>
    </row>
    <row r="38" spans="36:36" ht="225" x14ac:dyDescent="0.3">
      <c r="AJ38" s="47" t="s">
        <v>265</v>
      </c>
    </row>
    <row r="39" spans="36:36" ht="15.6" thickBot="1" x14ac:dyDescent="0.35">
      <c r="AJ39" s="30"/>
    </row>
  </sheetData>
  <mergeCells count="3">
    <mergeCell ref="E1:F1"/>
    <mergeCell ref="G1:H1"/>
    <mergeCell ref="J1:N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Mapa</vt:lpstr>
      <vt:lpstr>Analisis Riesgos</vt:lpstr>
      <vt:lpstr>Analisis Materialización</vt:lpstr>
      <vt:lpstr>DATOS</vt:lpstr>
      <vt:lpstr>Mapa!Área_de_impresión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Mapa de Riesgos Institucional</dc:title>
  <dc:creator>Carolina Romero</dc:creator>
  <cp:keywords>Consolidado de riesgos institucionales identificados por la Entidad para sus 15 procesos a través de la metodología de Función Pública y Gestionado a travpes del Modulo de Riesgos en SGI</cp:keywords>
  <cp:lastModifiedBy>Aura Carolina Gonzalez Muñoz</cp:lastModifiedBy>
  <cp:lastPrinted>2025-05-15T20:17:09Z</cp:lastPrinted>
  <dcterms:created xsi:type="dcterms:W3CDTF">2017-05-09T14:17:41Z</dcterms:created>
  <dcterms:modified xsi:type="dcterms:W3CDTF">2025-05-20T14:05:43Z</dcterms:modified>
</cp:coreProperties>
</file>